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240" windowWidth="15195" windowHeight="8580" tabRatio="932" activeTab="3"/>
  </bookViews>
  <sheets>
    <sheet name="Hướng dẫn" sheetId="51" r:id="rId1"/>
    <sheet name="TÊN HỌC PHẦN" sheetId="50" r:id="rId2"/>
    <sheet name="DS LOP CAO DANG" sheetId="34" r:id="rId3"/>
    <sheet name="HP LY THUYET" sheetId="36" r:id="rId4"/>
    <sheet name="HP THUC HANH" sheetId="44" r:id="rId5"/>
    <sheet name="DS LOP HỌC LAI" sheetId="55" r:id="rId6"/>
    <sheet name="HP LY THUYET HOC LAI" sheetId="54" r:id="rId7"/>
    <sheet name="HP THUC HANH HOC LAI" sheetId="56" r:id="rId8"/>
  </sheets>
  <definedNames>
    <definedName name="_xlnm._FilterDatabase" localSheetId="2" hidden="1">'DS LOP CAO DANG'!$F$1:$F$2244</definedName>
    <definedName name="_xlnm._FilterDatabase" localSheetId="5" hidden="1">'DS LOP HỌC LAI'!$A$6:$K$136</definedName>
    <definedName name="_xlnm._FilterDatabase" localSheetId="3" hidden="1">'HP LY THUYET'!$A$9:$N$10</definedName>
    <definedName name="_xlnm._FilterDatabase" localSheetId="6" hidden="1">'HP LY THUYET HOC LAI'!$A$9:$M$10</definedName>
    <definedName name="_xlnm.Print_Area" localSheetId="1">'TÊN HỌC PHẦN'!$A$1:$F$60</definedName>
    <definedName name="_xlnm.Print_Titles" localSheetId="3">'HP LY THUYET'!$8:$10</definedName>
    <definedName name="_xlnm.Print_Titles" localSheetId="6">'HP LY THUYET HOC LAI'!$8:$10</definedName>
    <definedName name="_xlnm.Print_Titles" localSheetId="4">'HP THUC HANH'!$8:$10</definedName>
    <definedName name="_xlnm.Print_Titles" localSheetId="7">'HP THUC HANH HOC LAI'!$8:$10</definedName>
    <definedName name="_xlnm.Print_Titles" localSheetId="1">'TÊN HỌC PHẦN'!$6:$7</definedName>
  </definedNames>
  <calcPr calcId="124519"/>
</workbook>
</file>

<file path=xl/calcChain.xml><?xml version="1.0" encoding="utf-8"?>
<calcChain xmlns="http://schemas.openxmlformats.org/spreadsheetml/2006/main">
  <c r="J1876" i="34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2106"/>
  <c r="J2107"/>
  <c r="J2108"/>
  <c r="J2109"/>
  <c r="J2110"/>
  <c r="J2111"/>
  <c r="J2112"/>
  <c r="J2113"/>
  <c r="J2114"/>
  <c r="J2115"/>
  <c r="J2116"/>
  <c r="J2117"/>
  <c r="J2118"/>
  <c r="J2119"/>
  <c r="J2120"/>
  <c r="J2121"/>
  <c r="J2122"/>
  <c r="J2123"/>
  <c r="J2124"/>
  <c r="J2125"/>
  <c r="J2126"/>
  <c r="J2127"/>
  <c r="J2128"/>
  <c r="J2129"/>
  <c r="J2130"/>
  <c r="J2131"/>
  <c r="J2132"/>
  <c r="J2133"/>
  <c r="J2134"/>
  <c r="J2135"/>
  <c r="J2136"/>
  <c r="J2137"/>
  <c r="J2138"/>
  <c r="J2139"/>
  <c r="J2140"/>
  <c r="J2141"/>
  <c r="J2142"/>
  <c r="J2143"/>
  <c r="J2144"/>
  <c r="J2145"/>
  <c r="J2146"/>
  <c r="J2147"/>
  <c r="J2148"/>
  <c r="J2149"/>
  <c r="J2150"/>
  <c r="J2151"/>
  <c r="J2152"/>
  <c r="J2153"/>
  <c r="J2154"/>
  <c r="J2155"/>
  <c r="J2156"/>
  <c r="J2157"/>
  <c r="J2158"/>
  <c r="J2159"/>
  <c r="J2160"/>
  <c r="J2161"/>
  <c r="J2162"/>
  <c r="J2163"/>
  <c r="J2164"/>
  <c r="J2165"/>
  <c r="J2166"/>
  <c r="J2167"/>
  <c r="J2168"/>
  <c r="J2169"/>
  <c r="J2170"/>
  <c r="J2171"/>
  <c r="J2172"/>
  <c r="J2173"/>
  <c r="J2174"/>
  <c r="J2175"/>
  <c r="J2176"/>
  <c r="J2177"/>
  <c r="J2178"/>
  <c r="J2179"/>
  <c r="J2180"/>
  <c r="J2181"/>
  <c r="J2182"/>
  <c r="J2183"/>
  <c r="J2184"/>
  <c r="J2185"/>
  <c r="J2186"/>
  <c r="J2187"/>
  <c r="J2188"/>
  <c r="J2189"/>
  <c r="J2190"/>
  <c r="J2191"/>
  <c r="J2192"/>
  <c r="J2193"/>
  <c r="J2194"/>
  <c r="J2195"/>
  <c r="J2196"/>
  <c r="J2197"/>
  <c r="J2198"/>
  <c r="J2199"/>
  <c r="J2200"/>
  <c r="J2201"/>
  <c r="J2202"/>
  <c r="J2203"/>
  <c r="J2204"/>
  <c r="J2205"/>
  <c r="J2206"/>
  <c r="J2207"/>
  <c r="J2208"/>
  <c r="J2209"/>
  <c r="J2210"/>
  <c r="J2211"/>
  <c r="J2212"/>
  <c r="J2213"/>
  <c r="J2214"/>
  <c r="J2215"/>
  <c r="J2216"/>
  <c r="J2217"/>
  <c r="J2218"/>
  <c r="J2219"/>
  <c r="J2220"/>
  <c r="J2221"/>
  <c r="J2222"/>
  <c r="J2223"/>
  <c r="J2224"/>
  <c r="J2225"/>
  <c r="J2226"/>
  <c r="J2227"/>
  <c r="J2228"/>
  <c r="J2229"/>
  <c r="J2230"/>
  <c r="J2231"/>
  <c r="J2232"/>
  <c r="J2233"/>
  <c r="J2234"/>
  <c r="J2235"/>
  <c r="J2236"/>
  <c r="J2237"/>
  <c r="J2238"/>
  <c r="J2239"/>
  <c r="J2240"/>
  <c r="J2241"/>
  <c r="J2242"/>
  <c r="J2243"/>
  <c r="J2244"/>
  <c r="O77" i="44"/>
  <c r="O78"/>
  <c r="O79"/>
  <c r="O80"/>
  <c r="O81"/>
  <c r="O82"/>
  <c r="O83"/>
  <c r="O84"/>
  <c r="O85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A75"/>
  <c r="A76"/>
  <c r="A77"/>
  <c r="A78"/>
  <c r="A79"/>
  <c r="A80"/>
  <c r="A81"/>
  <c r="A82"/>
  <c r="A83"/>
  <c r="A84"/>
  <c r="A85"/>
  <c r="N77" i="36"/>
  <c r="N78"/>
  <c r="N79"/>
  <c r="N80"/>
  <c r="N81"/>
  <c r="N82"/>
  <c r="N83"/>
  <c r="N84"/>
  <c r="N85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A72"/>
  <c r="A73"/>
  <c r="A74"/>
  <c r="A75"/>
  <c r="A76"/>
  <c r="A77"/>
  <c r="A78"/>
  <c r="A79"/>
  <c r="A80"/>
  <c r="A81"/>
  <c r="A82"/>
  <c r="A83"/>
  <c r="A84"/>
  <c r="A85"/>
  <c r="J952" i="34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5"/>
  <c r="J2"/>
  <c r="J3"/>
  <c r="J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P11" i="54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L6" i="36"/>
  <c r="N66" s="1"/>
  <c r="O66" s="1"/>
  <c r="M11" i="54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N12" i="56"/>
  <c r="O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11"/>
  <c r="O11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I81"/>
  <c r="I78"/>
  <c r="B77"/>
  <c r="E77"/>
  <c r="B78"/>
  <c r="B79"/>
  <c r="B80"/>
  <c r="B81"/>
  <c r="B82"/>
  <c r="B83"/>
  <c r="A5" i="54"/>
  <c r="A5" i="36"/>
  <c r="C11"/>
  <c r="C12"/>
  <c r="D12" s="1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C32"/>
  <c r="D32" s="1"/>
  <c r="C33"/>
  <c r="D33" s="1"/>
  <c r="C34"/>
  <c r="D34" s="1"/>
  <c r="C35"/>
  <c r="D35" s="1"/>
  <c r="C36"/>
  <c r="D36" s="1"/>
  <c r="C37"/>
  <c r="D37" s="1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11" i="54"/>
  <c r="N11"/>
  <c r="A12"/>
  <c r="N12"/>
  <c r="A13"/>
  <c r="N13"/>
  <c r="A14"/>
  <c r="N14"/>
  <c r="A15"/>
  <c r="N15"/>
  <c r="A16"/>
  <c r="N16"/>
  <c r="A17"/>
  <c r="N17"/>
  <c r="A18"/>
  <c r="N18"/>
  <c r="A19"/>
  <c r="N19"/>
  <c r="A20"/>
  <c r="N20"/>
  <c r="A21"/>
  <c r="N21"/>
  <c r="A22"/>
  <c r="N22"/>
  <c r="A23"/>
  <c r="N23"/>
  <c r="A24"/>
  <c r="N24"/>
  <c r="A25"/>
  <c r="N25"/>
  <c r="A26"/>
  <c r="N26"/>
  <c r="A27"/>
  <c r="N27"/>
  <c r="A28"/>
  <c r="N28"/>
  <c r="A29"/>
  <c r="N29"/>
  <c r="A30"/>
  <c r="N30"/>
  <c r="A31"/>
  <c r="N31"/>
  <c r="A32"/>
  <c r="N32"/>
  <c r="A33"/>
  <c r="N33"/>
  <c r="A34"/>
  <c r="N34"/>
  <c r="A35"/>
  <c r="N35"/>
  <c r="A36"/>
  <c r="N36"/>
  <c r="A37"/>
  <c r="N37"/>
  <c r="A38"/>
  <c r="N38"/>
  <c r="A39"/>
  <c r="N39"/>
  <c r="A40"/>
  <c r="N40"/>
  <c r="A41"/>
  <c r="N41"/>
  <c r="A42"/>
  <c r="N42"/>
  <c r="A43"/>
  <c r="N43"/>
  <c r="A44"/>
  <c r="N44"/>
  <c r="A45"/>
  <c r="N45"/>
  <c r="A46"/>
  <c r="N46"/>
  <c r="A47"/>
  <c r="N47"/>
  <c r="A48"/>
  <c r="N48"/>
  <c r="A49"/>
  <c r="N49"/>
  <c r="A50"/>
  <c r="N50"/>
  <c r="A51"/>
  <c r="N51"/>
  <c r="A52"/>
  <c r="N52"/>
  <c r="A53"/>
  <c r="N53"/>
  <c r="A54"/>
  <c r="N54"/>
  <c r="A55"/>
  <c r="N55"/>
  <c r="A56"/>
  <c r="N56"/>
  <c r="A57"/>
  <c r="N57"/>
  <c r="A58"/>
  <c r="N58"/>
  <c r="A59"/>
  <c r="N59"/>
  <c r="A60"/>
  <c r="N60"/>
  <c r="A61"/>
  <c r="N61"/>
  <c r="A62"/>
  <c r="N62"/>
  <c r="A63"/>
  <c r="N63"/>
  <c r="A64"/>
  <c r="N64"/>
  <c r="A65"/>
  <c r="N65"/>
  <c r="A66"/>
  <c r="N66"/>
  <c r="A67"/>
  <c r="N67"/>
  <c r="A68"/>
  <c r="N68"/>
  <c r="A69"/>
  <c r="N69"/>
  <c r="A70"/>
  <c r="N70"/>
  <c r="A71"/>
  <c r="N71"/>
  <c r="A72"/>
  <c r="N72"/>
  <c r="A73"/>
  <c r="N73"/>
  <c r="A74"/>
  <c r="N74"/>
  <c r="A75"/>
  <c r="N75"/>
  <c r="B77"/>
  <c r="B78"/>
  <c r="I78"/>
  <c r="B79"/>
  <c r="B80"/>
  <c r="B81"/>
  <c r="I81"/>
  <c r="B82"/>
  <c r="B83"/>
  <c r="J1875" i="34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M6" i="44"/>
  <c r="O46" s="1"/>
  <c r="O12"/>
  <c r="O41"/>
  <c r="A11"/>
  <c r="A12"/>
  <c r="A13"/>
  <c r="F87" s="1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B91"/>
  <c r="B92"/>
  <c r="B92" i="36"/>
  <c r="B9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D31"/>
  <c r="D11"/>
  <c r="B93"/>
  <c r="B90"/>
  <c r="B89"/>
  <c r="B88"/>
  <c r="B93" i="44"/>
  <c r="B90"/>
  <c r="B89"/>
  <c r="B88"/>
  <c r="B87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I8" i="50"/>
  <c r="I16"/>
  <c r="I23"/>
  <c r="I33"/>
  <c r="I57"/>
  <c r="J8"/>
  <c r="J16"/>
  <c r="J6" s="1"/>
  <c r="J23"/>
  <c r="J33"/>
  <c r="J57"/>
  <c r="K33"/>
  <c r="K6" s="1"/>
  <c r="H8"/>
  <c r="H16"/>
  <c r="H23"/>
  <c r="H33"/>
  <c r="H57"/>
  <c r="C11" i="44"/>
  <c r="D11"/>
  <c r="B87" i="36"/>
  <c r="E83" i="54"/>
  <c r="G82"/>
  <c r="G81"/>
  <c r="E80"/>
  <c r="G79"/>
  <c r="E77"/>
  <c r="E81"/>
  <c r="G80"/>
  <c r="E79"/>
  <c r="G83"/>
  <c r="E82"/>
  <c r="E78"/>
  <c r="G78"/>
  <c r="N51" i="36"/>
  <c r="O51" s="1"/>
  <c r="N56"/>
  <c r="N52"/>
  <c r="O52" s="1"/>
  <c r="N44"/>
  <c r="O44" s="1"/>
  <c r="N42"/>
  <c r="O42" s="1"/>
  <c r="N40"/>
  <c r="N36"/>
  <c r="O36" s="1"/>
  <c r="N30"/>
  <c r="O30" s="1"/>
  <c r="N26"/>
  <c r="O26" s="1"/>
  <c r="N24"/>
  <c r="O24" s="1"/>
  <c r="N20"/>
  <c r="O20" s="1"/>
  <c r="N12"/>
  <c r="O12" s="1"/>
  <c r="G81" i="56"/>
  <c r="G79"/>
  <c r="G80"/>
  <c r="G78"/>
  <c r="E78"/>
  <c r="E79"/>
  <c r="E80"/>
  <c r="E81"/>
  <c r="E82"/>
  <c r="E83"/>
  <c r="G83"/>
  <c r="G82"/>
  <c r="O11" i="44"/>
  <c r="O44"/>
  <c r="O42"/>
  <c r="O40"/>
  <c r="O38"/>
  <c r="O36"/>
  <c r="O34"/>
  <c r="O32"/>
  <c r="O30"/>
  <c r="O28"/>
  <c r="O26"/>
  <c r="O24"/>
  <c r="O22"/>
  <c r="O20"/>
  <c r="O18"/>
  <c r="O16"/>
  <c r="O14"/>
  <c r="P65"/>
  <c r="P57"/>
  <c r="P49"/>
  <c r="P41"/>
  <c r="P33"/>
  <c r="P25"/>
  <c r="P17"/>
  <c r="P69"/>
  <c r="P61"/>
  <c r="P53"/>
  <c r="O45"/>
  <c r="P45"/>
  <c r="O37"/>
  <c r="P37"/>
  <c r="O29"/>
  <c r="P29"/>
  <c r="O21"/>
  <c r="P21"/>
  <c r="O13"/>
  <c r="P13"/>
  <c r="P11"/>
  <c r="F92" s="1"/>
  <c r="P74"/>
  <c r="P72"/>
  <c r="P70"/>
  <c r="P68"/>
  <c r="P66"/>
  <c r="P64"/>
  <c r="P62"/>
  <c r="P60"/>
  <c r="P58"/>
  <c r="P56"/>
  <c r="P54"/>
  <c r="P52"/>
  <c r="P50"/>
  <c r="P48"/>
  <c r="P46"/>
  <c r="P44"/>
  <c r="P42"/>
  <c r="P40"/>
  <c r="P38"/>
  <c r="P36"/>
  <c r="P34"/>
  <c r="P32"/>
  <c r="P30"/>
  <c r="P28"/>
  <c r="P26"/>
  <c r="P24"/>
  <c r="P22"/>
  <c r="P20"/>
  <c r="P18"/>
  <c r="P16"/>
  <c r="P14"/>
  <c r="P12"/>
  <c r="P75"/>
  <c r="P73"/>
  <c r="P71"/>
  <c r="P67"/>
  <c r="P63"/>
  <c r="P59"/>
  <c r="P55"/>
  <c r="P51"/>
  <c r="P47"/>
  <c r="O43"/>
  <c r="P43"/>
  <c r="O39"/>
  <c r="P39"/>
  <c r="O35"/>
  <c r="P35"/>
  <c r="O31"/>
  <c r="P31"/>
  <c r="O27"/>
  <c r="P27"/>
  <c r="O23"/>
  <c r="P23"/>
  <c r="O19"/>
  <c r="P19"/>
  <c r="O15"/>
  <c r="P15"/>
  <c r="N57" i="36"/>
  <c r="O57" s="1"/>
  <c r="I6" i="50"/>
  <c r="F87" i="36"/>
  <c r="N61"/>
  <c r="O61" s="1"/>
  <c r="N65"/>
  <c r="O65" s="1"/>
  <c r="N45"/>
  <c r="O45" s="1"/>
  <c r="N59"/>
  <c r="O59" s="1"/>
  <c r="N53"/>
  <c r="O53" s="1"/>
  <c r="N21"/>
  <c r="O21" s="1"/>
  <c r="N22"/>
  <c r="O22" s="1"/>
  <c r="N31"/>
  <c r="N32"/>
  <c r="O32" s="1"/>
  <c r="N33"/>
  <c r="O33" s="1"/>
  <c r="N34"/>
  <c r="O34" s="1"/>
  <c r="N48"/>
  <c r="O48" s="1"/>
  <c r="N50"/>
  <c r="O50" s="1"/>
  <c r="N58"/>
  <c r="O58" s="1"/>
  <c r="N43"/>
  <c r="O43" s="1"/>
  <c r="N47"/>
  <c r="O47" s="1"/>
  <c r="N55"/>
  <c r="O55" s="1"/>
  <c r="N11"/>
  <c r="O11" s="1"/>
  <c r="N75"/>
  <c r="N73"/>
  <c r="N71"/>
  <c r="N69"/>
  <c r="O69" s="1"/>
  <c r="N67"/>
  <c r="O67" s="1"/>
  <c r="N62"/>
  <c r="O62" s="1"/>
  <c r="N76"/>
  <c r="O74"/>
  <c r="O72"/>
  <c r="O70"/>
  <c r="N68"/>
  <c r="O68" s="1"/>
  <c r="N70"/>
  <c r="N72"/>
  <c r="N74"/>
  <c r="O71"/>
  <c r="O73"/>
  <c r="O75"/>
  <c r="O56"/>
  <c r="O40"/>
  <c r="N38"/>
  <c r="O38" s="1"/>
  <c r="N37"/>
  <c r="O37" s="1"/>
  <c r="O31"/>
  <c r="N28"/>
  <c r="O28" s="1"/>
  <c r="N27"/>
  <c r="O27" s="1"/>
  <c r="N18"/>
  <c r="O18" s="1"/>
  <c r="N17"/>
  <c r="O17" s="1"/>
  <c r="N16"/>
  <c r="O16" s="1"/>
  <c r="N15"/>
  <c r="O15" s="1"/>
  <c r="N14"/>
  <c r="O14" s="1"/>
  <c r="N13"/>
  <c r="O13" s="1"/>
  <c r="N49"/>
  <c r="O49" s="1"/>
  <c r="N63"/>
  <c r="O63" s="1"/>
  <c r="N64"/>
  <c r="O64" s="1"/>
  <c r="N19"/>
  <c r="O19" s="1"/>
  <c r="N23"/>
  <c r="O23" s="1"/>
  <c r="N25"/>
  <c r="O25" s="1"/>
  <c r="N29"/>
  <c r="O29" s="1"/>
  <c r="N35"/>
  <c r="O35" s="1"/>
  <c r="N39"/>
  <c r="O39" s="1"/>
  <c r="N41"/>
  <c r="O41" s="1"/>
  <c r="N46"/>
  <c r="O46" s="1"/>
  <c r="N54"/>
  <c r="O54" s="1"/>
  <c r="N60"/>
  <c r="O60" s="1"/>
  <c r="O75" i="44"/>
  <c r="O73"/>
  <c r="O71"/>
  <c r="O69"/>
  <c r="O67"/>
  <c r="O65"/>
  <c r="O63"/>
  <c r="O61"/>
  <c r="O59"/>
  <c r="O57"/>
  <c r="O55"/>
  <c r="O53"/>
  <c r="O51"/>
  <c r="O49"/>
  <c r="O47"/>
  <c r="O76"/>
  <c r="O74"/>
  <c r="O72"/>
  <c r="O70"/>
  <c r="O68"/>
  <c r="O66"/>
  <c r="O64"/>
  <c r="O62"/>
  <c r="O60"/>
  <c r="O58"/>
  <c r="O56"/>
  <c r="O54"/>
  <c r="O52"/>
  <c r="O50"/>
  <c r="O48"/>
  <c r="I1" i="34"/>
  <c r="H92" i="44"/>
  <c r="H91"/>
  <c r="O33"/>
  <c r="O17"/>
  <c r="H90" l="1"/>
  <c r="O25"/>
  <c r="J88" s="1"/>
  <c r="F91"/>
  <c r="F92" i="36"/>
  <c r="F90"/>
  <c r="F88"/>
  <c r="H93"/>
  <c r="F93"/>
  <c r="F91"/>
  <c r="H91"/>
  <c r="H88"/>
  <c r="H92"/>
  <c r="H89"/>
  <c r="F89"/>
  <c r="H88" i="44"/>
  <c r="H89"/>
  <c r="F90"/>
  <c r="F93"/>
  <c r="J91" i="36"/>
  <c r="J88"/>
  <c r="H90"/>
  <c r="F88" i="44"/>
  <c r="H93"/>
  <c r="F89"/>
  <c r="J91" l="1"/>
</calcChain>
</file>

<file path=xl/comments1.xml><?xml version="1.0" encoding="utf-8"?>
<comments xmlns="http://schemas.openxmlformats.org/spreadsheetml/2006/main">
  <authors>
    <author>DDT</author>
  </authors>
  <commentList>
    <comment ref="C8" authorId="0">
      <text>
        <r>
          <rPr>
            <b/>
            <sz val="12"/>
            <color indexed="81"/>
            <rFont val="Tahoma"/>
            <family val="2"/>
          </rPr>
          <t>CHÉP TOÀN BỘ MÃ SỐ SV VÀ HỌ TÊN SINH VIÊN HỌC LẠI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DDT</author>
  </authors>
  <commentList>
    <comment ref="C8" authorId="0">
      <text>
        <r>
          <rPr>
            <b/>
            <sz val="12"/>
            <color indexed="81"/>
            <rFont val="Tahoma"/>
            <family val="2"/>
          </rPr>
          <t>CHÉP TOÀN BỘ MÃ SỐ SV VÀ HỌ TÊN SINH VIÊN HỌC LẠI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<sst xmlns="http://schemas.openxmlformats.org/spreadsheetml/2006/main" count="14920" uniqueCount="5065">
  <si>
    <t>14CĐ-CK3</t>
  </si>
  <si>
    <t>13CĐ-TP2</t>
  </si>
  <si>
    <t>13CĐ-TP1</t>
  </si>
  <si>
    <t>13D201P108</t>
  </si>
  <si>
    <t>BẢNG ĐIỂM HỌC PHẦN LÝ THUYẾT</t>
  </si>
  <si>
    <t>HỌC PHẦN:</t>
  </si>
  <si>
    <t>HỌC KỲ:</t>
  </si>
  <si>
    <t>NĂM HỌC:</t>
  </si>
  <si>
    <t>TT</t>
  </si>
  <si>
    <t xml:space="preserve">    TRƯỞNG BỘ MÔN</t>
  </si>
  <si>
    <t>GIÁO VIÊN GIẢNG DẠY</t>
  </si>
  <si>
    <t>BẢNG ĐIỂM HỌC PHẦN THỰC HÀNH</t>
  </si>
  <si>
    <t>XL
lần
I</t>
  </si>
  <si>
    <t>Điểm
bảo
lưu</t>
  </si>
  <si>
    <t>Điểm các bài thực hành</t>
  </si>
  <si>
    <t>Điểm
HP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</si>
  <si>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</si>
  <si>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</si>
  <si>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</si>
  <si>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</si>
  <si>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</si>
  <si>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</si>
  <si>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</si>
  <si>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</si>
  <si>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</si>
  <si>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</si>
  <si>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</si>
  <si>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</si>
  <si>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</si>
  <si>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</si>
  <si>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</si>
  <si>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</si>
  <si>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</si>
  <si>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Số Tín chỉ:</t>
  </si>
  <si>
    <t>STT</t>
  </si>
  <si>
    <t>Họ</t>
  </si>
  <si>
    <t>Tên</t>
  </si>
  <si>
    <t>Ngày sinh</t>
  </si>
  <si>
    <t>Lớp</t>
  </si>
  <si>
    <t>Phái</t>
  </si>
  <si>
    <t>Hệ</t>
  </si>
  <si>
    <t>13CĐ-ĐT1</t>
  </si>
  <si>
    <t xml:space="preserve"> </t>
  </si>
  <si>
    <t>LT</t>
  </si>
  <si>
    <t>13CĐ-ĐT2</t>
  </si>
  <si>
    <r>
      <t xml:space="preserve">Lưu ý 1: Quý Thầy Cô cần chú ý </t>
    </r>
    <r>
      <rPr>
        <b/>
        <sz val="13"/>
        <rFont val="Arial"/>
        <family val="2"/>
      </rPr>
      <t>danh sách học thực tế có thể khác với danh sách lớp cố định</t>
    </r>
    <r>
      <rPr>
        <sz val="13"/>
        <rFont val="Arial"/>
        <family val="2"/>
      </rPr>
      <t>.</t>
    </r>
  </si>
  <si>
    <t>13CĐ-Ô2</t>
  </si>
  <si>
    <t>LỚP:</t>
  </si>
  <si>
    <t>MSSV</t>
  </si>
  <si>
    <t>Họ tên sinh viên</t>
  </si>
  <si>
    <t>TRƯỞNG KHOA</t>
  </si>
  <si>
    <t>13CĐ-M</t>
  </si>
  <si>
    <t>14D2010081</t>
  </si>
  <si>
    <t>14D2010138</t>
  </si>
  <si>
    <t>14D2010144</t>
  </si>
  <si>
    <t>13CĐ-CK1</t>
  </si>
  <si>
    <t>13CĐ-CK2</t>
  </si>
  <si>
    <t>13CĐ-CK3</t>
  </si>
  <si>
    <t xml:space="preserve">CỘNG HÒA XÃ HỘI CHỦ NGHĨA VIỆT NAM </t>
  </si>
  <si>
    <t>Độc lập - Tự do - Hạnh phúc</t>
  </si>
  <si>
    <t>‾‾‾‾‾‾‾‾‾‾‾‾‾‾‾‾‾‾‾‾‾‾‾‾‾‾‾‾‾‾‾‾‾‾</t>
  </si>
  <si>
    <t>STC</t>
  </si>
  <si>
    <t>TSM</t>
  </si>
  <si>
    <t>TH</t>
  </si>
  <si>
    <t>LỚP</t>
  </si>
  <si>
    <t xml:space="preserve">TÊN HỌC PHẦN </t>
  </si>
  <si>
    <t>SỐ TÍN CHỈ</t>
  </si>
  <si>
    <t xml:space="preserve">GHI CHÚ </t>
  </si>
  <si>
    <t xml:space="preserve">LÝ THUYẾT </t>
  </si>
  <si>
    <t>Bảng tính thao tác</t>
  </si>
  <si>
    <t>Công việc thực hiện</t>
  </si>
  <si>
    <t>Sort theo tên lớp, sau đó chọn toàn bộ MSSV (mã số sinh viên) của lớp, nhấn phím Ctrl-C để chép mã số SV</t>
  </si>
  <si>
    <t>Nhập các điểm thành phần theo từng cột điểm tương ứng</t>
  </si>
  <si>
    <r>
      <t xml:space="preserve">Vào bảng tính </t>
    </r>
    <r>
      <rPr>
        <b/>
        <sz val="13"/>
        <rFont val="Arial"/>
        <family val="2"/>
      </rPr>
      <t>DS LOP CAO DANG</t>
    </r>
  </si>
  <si>
    <t>Quy trình nhập điểm Tổng kết Học phần theo tín chỉ</t>
  </si>
  <si>
    <r>
      <t xml:space="preserve">Lưu ý 2: Trong bảng tính điểm học phần không nhất thiết sắp theo thứ tự, nhưng phải đảm bảo tính chính xác của </t>
    </r>
    <r>
      <rPr>
        <b/>
        <sz val="13"/>
        <rFont val="Arial"/>
        <family val="2"/>
      </rPr>
      <t>MSSV</t>
    </r>
    <r>
      <rPr>
        <sz val="13"/>
        <rFont val="Arial"/>
        <family val="2"/>
      </rPr>
      <t>.</t>
    </r>
  </si>
  <si>
    <r>
      <t xml:space="preserve">Ghi chú: Nhập đúng tên học phần và số đơn vị tín chỉ theo bảng tính </t>
    </r>
    <r>
      <rPr>
        <b/>
        <sz val="13"/>
        <rFont val="Arial"/>
        <family val="2"/>
      </rPr>
      <t>TÊN HỌC PHẦN</t>
    </r>
  </si>
  <si>
    <t>Lưu ý 3: Khi muốn in bảng điểm học phần, nên bỏ phần màu nền.</t>
  </si>
  <si>
    <r>
      <t xml:space="preserve">Lưu ý 4: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</si>
  <si>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Chép </t>
    </r>
    <r>
      <rPr>
        <b/>
        <sz val="13"/>
        <rFont val="Arial"/>
        <family val="2"/>
      </rPr>
      <t xml:space="preserve">MSSV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sinh viên sẽ được truyền vào theo MSSV, cột số thứ tự và tên lớp sẽ được điền tự động).</t>
    </r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</si>
  <si>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tín chỉ</t>
    </r>
    <r>
      <rPr>
        <sz val="13"/>
        <rFont val="Arial"/>
        <family val="2"/>
      </rPr>
      <t xml:space="preserve"> (các ô có nền tương ứng).</t>
    </r>
  </si>
  <si>
    <t>13CĐ-CK4</t>
  </si>
  <si>
    <t>14D201P041</t>
  </si>
  <si>
    <t>THI
PHỤ</t>
  </si>
  <si>
    <t>GIẢNG VIÊN GIẢNG DẠY</t>
  </si>
  <si>
    <t>Điểm
HP
Chính</t>
  </si>
  <si>
    <t>Điểm
HP
Phụ</t>
  </si>
  <si>
    <t>14CĐ-ĐT1</t>
  </si>
  <si>
    <t>14CĐ-Đ2</t>
  </si>
  <si>
    <t>14D301Đ031</t>
  </si>
  <si>
    <t>14D301Đ043</t>
  </si>
  <si>
    <t>14D301Đ051</t>
  </si>
  <si>
    <t>14D301Đ059</t>
  </si>
  <si>
    <t>14D301Đ063</t>
  </si>
  <si>
    <t>14D301Đ069</t>
  </si>
  <si>
    <t>14D301Đ082</t>
  </si>
  <si>
    <t>14D301Đ083</t>
  </si>
  <si>
    <t>14D301Đ086</t>
  </si>
  <si>
    <t>14D301Đ091</t>
  </si>
  <si>
    <t>14CĐ-NL1</t>
  </si>
  <si>
    <t>13CĐ-Ô3</t>
  </si>
  <si>
    <t>14CĐ-CK2</t>
  </si>
  <si>
    <t>14CĐ-Ô2</t>
  </si>
  <si>
    <t>14D2050112</t>
  </si>
  <si>
    <t>14CĐ-Ô3</t>
  </si>
  <si>
    <t>14D2050098</t>
  </si>
  <si>
    <t>14D2050233</t>
  </si>
  <si>
    <t>14CĐ-Ô4</t>
  </si>
  <si>
    <t>14CĐ-TP1</t>
  </si>
  <si>
    <t>14D201P079</t>
  </si>
  <si>
    <t>14CĐ-TP2</t>
  </si>
  <si>
    <t>13CĐ-Đ2</t>
  </si>
  <si>
    <t>13CĐ-NL1</t>
  </si>
  <si>
    <t>14D2060045</t>
  </si>
  <si>
    <t>14D2060027</t>
  </si>
  <si>
    <t>14CĐ-CK1</t>
  </si>
  <si>
    <t>14D2010005</t>
  </si>
  <si>
    <t>14D2010010</t>
  </si>
  <si>
    <t>14D2010103</t>
  </si>
  <si>
    <t>14D2010115</t>
  </si>
  <si>
    <t>14D2010017</t>
  </si>
  <si>
    <t xml:space="preserve">               DANH SÁCH SINH VIÊN CAO ĐẲNG HỌC LẠI CÁC HỌC PHẦN  </t>
  </si>
  <si>
    <t xml:space="preserve">Họ và tên </t>
  </si>
  <si>
    <t>Lớp 
học lại</t>
  </si>
  <si>
    <t xml:space="preserve">Học phần học lại </t>
  </si>
  <si>
    <t>Số TÍN CHỈ</t>
  </si>
  <si>
    <t xml:space="preserve">Điểm 
học phần </t>
  </si>
  <si>
    <t xml:space="preserve">Chính </t>
  </si>
  <si>
    <t>Phụ</t>
  </si>
  <si>
    <t>12D2010170</t>
  </si>
  <si>
    <t>11D0030022</t>
  </si>
  <si>
    <t>11D0060162</t>
  </si>
  <si>
    <t>11D0010126</t>
  </si>
  <si>
    <t>13CĐ-Ô1</t>
  </si>
  <si>
    <t>UBND THÀNH PHỐ HỒ CHÍ MINH</t>
  </si>
  <si>
    <t>CỘNG HÒA XÃ HỘI CHỦ NGHĨA VIỆT NAM</t>
  </si>
  <si>
    <t>TRƯỜNG CAO ĐẲNG KỸ THUẬT
LÝ TỰ TRỌNG TP. HỒ CHÍ MINH</t>
  </si>
  <si>
    <t xml:space="preserve">THỰC 
HÀNH </t>
  </si>
  <si>
    <t>13D3010135</t>
  </si>
  <si>
    <t>13D3010178</t>
  </si>
  <si>
    <t>13D301Đ152</t>
  </si>
  <si>
    <t>13D2060001</t>
  </si>
  <si>
    <t>13D2060025</t>
  </si>
  <si>
    <t>13D2060047</t>
  </si>
  <si>
    <t>13D2060049</t>
  </si>
  <si>
    <t>13D2010017</t>
  </si>
  <si>
    <t>13D2010001</t>
  </si>
  <si>
    <t>13D2010047</t>
  </si>
  <si>
    <t>13D2010159</t>
  </si>
  <si>
    <t>13D2010204</t>
  </si>
  <si>
    <t>12D2010093</t>
  </si>
  <si>
    <t>13D2050171</t>
  </si>
  <si>
    <t>12D2050084</t>
  </si>
  <si>
    <t>13D2050027</t>
  </si>
  <si>
    <t>13D2050077</t>
  </si>
  <si>
    <t>13D2050083</t>
  </si>
  <si>
    <t>11D0030051</t>
  </si>
  <si>
    <t>13D2040025</t>
  </si>
  <si>
    <t>13D2040046</t>
  </si>
  <si>
    <t>13D201P072</t>
  </si>
  <si>
    <t>13D201P049</t>
  </si>
  <si>
    <t>13D201P057</t>
  </si>
  <si>
    <t>13D201P059</t>
  </si>
  <si>
    <t>13D201P075</t>
  </si>
  <si>
    <t>13D201P086</t>
  </si>
  <si>
    <t>13D201P095</t>
  </si>
  <si>
    <t>13D201P020</t>
  </si>
  <si>
    <t>PHÒNG TS-ĐT-GTVL</t>
  </si>
  <si>
    <t>Thành phố Hồ Chí Minh, ngày 12 tháng  5 năm  2015</t>
  </si>
  <si>
    <t>TRƯỜNG CAO ĐẲNG KỸ THUẬT  
LÝ TỰ TRỌNG TP. HỒ CHÍ MINH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</si>
  <si>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</si>
  <si>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12D2010112</t>
  </si>
  <si>
    <t>12D3010059</t>
  </si>
  <si>
    <t xml:space="preserve">Thành phố Hồ Chí Minh, ngày        tháng         năm </t>
  </si>
  <si>
    <r>
      <t>BẢNG ĐIỂM HỌC PHẦN THỰC HÀNH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</si>
  <si>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</si>
  <si>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 xml:space="preserve"> Yêu cầu : Khoa niêm yết cho sinh viên, lưu Giáo vụ Khoa và nộp bản chính cho Phòng TS - Đào tạo - GTVL.</t>
  </si>
  <si>
    <t>12D2010068</t>
  </si>
  <si>
    <t>13D2010031</t>
  </si>
  <si>
    <t>13D201P007</t>
  </si>
  <si>
    <t>13D201P074</t>
  </si>
  <si>
    <t>I</t>
  </si>
  <si>
    <t xml:space="preserve"> 2015 - 2016</t>
  </si>
  <si>
    <t xml:space="preserve">   Học kỳ  I                  Năm học 2015 - 2016</t>
  </si>
  <si>
    <t>12D301Đ160</t>
  </si>
  <si>
    <r>
      <t xml:space="preserve">Nếu Quý Thầy Cô có vướng mắc gì, xin </t>
    </r>
    <r>
      <rPr>
        <sz val="13"/>
        <rFont val="Arial"/>
        <family val="2"/>
      </rPr>
      <t>liên hệ trực tiếp với Phòng Tuyển sinh-Đào tạo-Giới thiệu việc làm.</t>
    </r>
  </si>
  <si>
    <t>NGUYỄN MINH</t>
  </si>
  <si>
    <t>TIẾN</t>
  </si>
  <si>
    <t>15CĐ-CK8</t>
  </si>
  <si>
    <t>AN TOÀN VÀ MTCN</t>
  </si>
  <si>
    <t>TRƯƠNG QUANG</t>
  </si>
  <si>
    <t>KHÁNH</t>
  </si>
  <si>
    <t>15CĐ-CK3</t>
  </si>
  <si>
    <t>ANH VĂN 1</t>
  </si>
  <si>
    <t xml:space="preserve">NGUYỄN VŨ ĐÔNG </t>
  </si>
  <si>
    <t>ĐỨC</t>
  </si>
  <si>
    <t>TRƯƠNG CÔNG</t>
  </si>
  <si>
    <t>ĐẠT</t>
  </si>
  <si>
    <t>15CĐ-CK4</t>
  </si>
  <si>
    <t xml:space="preserve">LÊ VĂN </t>
  </si>
  <si>
    <t>HƯNG</t>
  </si>
  <si>
    <t>15CĐ-CK9</t>
  </si>
  <si>
    <t>NGUYỄN DUY</t>
  </si>
  <si>
    <t>PHƯƠNG</t>
  </si>
  <si>
    <t>15CĐ-CNTT6</t>
  </si>
  <si>
    <t>TẠ THANH</t>
  </si>
  <si>
    <t>LONG</t>
  </si>
  <si>
    <t>15CĐ-Ô2</t>
  </si>
  <si>
    <t>TRƯƠNG VĂN</t>
  </si>
  <si>
    <t>QUANG</t>
  </si>
  <si>
    <t>12D201P071</t>
  </si>
  <si>
    <t>HUỲNH MINH</t>
  </si>
  <si>
    <t>TRUNG</t>
  </si>
  <si>
    <t>12CĐ-TP1</t>
  </si>
  <si>
    <t>15CĐ-CNTT2</t>
  </si>
  <si>
    <t>CƠ SỞ DỮ LIỆU</t>
  </si>
  <si>
    <t>TĂNG LẬP</t>
  </si>
  <si>
    <t>11D0040009</t>
  </si>
  <si>
    <t>NGUYỄN CHÍ</t>
  </si>
  <si>
    <t>CƯỜNG</t>
  </si>
  <si>
    <t>15CĐ-CNTT3</t>
  </si>
  <si>
    <t>LÊ NGỌC</t>
  </si>
  <si>
    <t>HUY</t>
  </si>
  <si>
    <t>15CĐ-MTT1</t>
  </si>
  <si>
    <t>GD THỂ CHẤT 1</t>
  </si>
  <si>
    <t>HUỲNH TRẦN CÔNG</t>
  </si>
  <si>
    <t>AN</t>
  </si>
  <si>
    <t>15CĐ-Ô1</t>
  </si>
  <si>
    <t>HH-VẼ KỸ THUẬT</t>
  </si>
  <si>
    <t>NGUYỄN CÔNG</t>
  </si>
  <si>
    <t>HẢI</t>
  </si>
  <si>
    <t>PHẠM CÔNG</t>
  </si>
  <si>
    <t>THỊNH</t>
  </si>
  <si>
    <t>TRẦN BẢO</t>
  </si>
  <si>
    <t>DUY</t>
  </si>
  <si>
    <t>12CĐ-Ô1</t>
  </si>
  <si>
    <t>11D0030087</t>
  </si>
  <si>
    <t>NGUYỄN HOÀNG</t>
  </si>
  <si>
    <t>PHONG</t>
  </si>
  <si>
    <t>TẠ QUỐC</t>
  </si>
  <si>
    <t>12D2050086</t>
  </si>
  <si>
    <t>TRẦN MINH</t>
  </si>
  <si>
    <t>15CĐ-Ô3</t>
  </si>
  <si>
    <t>CAO NGUYỄN MẪN</t>
  </si>
  <si>
    <t>15CĐ-Ô6</t>
  </si>
  <si>
    <t>HỒ QUỐC</t>
  </si>
  <si>
    <t>DINH</t>
  </si>
  <si>
    <t>NGUYỄN VĂN ANH</t>
  </si>
  <si>
    <t>KHOA</t>
  </si>
  <si>
    <t>NGUYỄN NGỌC</t>
  </si>
  <si>
    <t>TRIẾT</t>
  </si>
  <si>
    <t>14D2090173</t>
  </si>
  <si>
    <t>LÊ THÀNH</t>
  </si>
  <si>
    <t>QUYÊN</t>
  </si>
  <si>
    <t>MAI DUY</t>
  </si>
  <si>
    <t>NGUYỄN HỮU</t>
  </si>
  <si>
    <t>THÀNH</t>
  </si>
  <si>
    <t>15CĐ-Ô9</t>
  </si>
  <si>
    <t>TRẦN NGỌC</t>
  </si>
  <si>
    <t>THẠCH</t>
  </si>
  <si>
    <t>15CĐ-CK2</t>
  </si>
  <si>
    <t>HÓA HỌC ĐC 1</t>
  </si>
  <si>
    <t>PHAN NGỌC</t>
  </si>
  <si>
    <t>PHƯỚC</t>
  </si>
  <si>
    <t>THÀNH PHÚ DUY</t>
  </si>
  <si>
    <t>KHANG</t>
  </si>
  <si>
    <t>NGUYỄN TÙNG</t>
  </si>
  <si>
    <t>LÂM</t>
  </si>
  <si>
    <t>NGUYỄN TẤN</t>
  </si>
  <si>
    <t>TÀI</t>
  </si>
  <si>
    <t>15CĐ-CK5</t>
  </si>
  <si>
    <t>LÊ TRUNG</t>
  </si>
  <si>
    <t>TÍN</t>
  </si>
  <si>
    <t>15CĐ-CK6</t>
  </si>
  <si>
    <t>TRẦN KHIÊM</t>
  </si>
  <si>
    <t>TRÍ</t>
  </si>
  <si>
    <t>HỒ VĂN</t>
  </si>
  <si>
    <t>THUẬN</t>
  </si>
  <si>
    <t>NGUYỄN VĂN</t>
  </si>
  <si>
    <t>BÌNH</t>
  </si>
  <si>
    <t>15CĐ-ĐĐT1</t>
  </si>
  <si>
    <t>ĐÀM VIỆT</t>
  </si>
  <si>
    <t>TUẤN</t>
  </si>
  <si>
    <t>15CĐ-ĐĐT3</t>
  </si>
  <si>
    <t>PHẠM CAO HỮU</t>
  </si>
  <si>
    <t>TÌNH</t>
  </si>
  <si>
    <t>15CĐ-ĐĐT4</t>
  </si>
  <si>
    <t>NGUYỄN TRỌNG</t>
  </si>
  <si>
    <t>HỮU</t>
  </si>
  <si>
    <t>15CĐ-ĐĐT7</t>
  </si>
  <si>
    <t>TRƯƠNG LĂM</t>
  </si>
  <si>
    <t>VĨNH</t>
  </si>
  <si>
    <t>PHAN THỊ MỸ</t>
  </si>
  <si>
    <t>NGA</t>
  </si>
  <si>
    <t>15CĐ-MTT3</t>
  </si>
  <si>
    <t>LƯU THỊ THỦY</t>
  </si>
  <si>
    <t>TIÊN</t>
  </si>
  <si>
    <t>HÀO</t>
  </si>
  <si>
    <t>HUỲNH TRUNG</t>
  </si>
  <si>
    <t>HIẾU</t>
  </si>
  <si>
    <t>14D2051083</t>
  </si>
  <si>
    <t>QUÁCH NGÔ CHÍ</t>
  </si>
  <si>
    <t>LÊ ĐÌNH</t>
  </si>
  <si>
    <t>TÚ</t>
  </si>
  <si>
    <t>PHAN THANH</t>
  </si>
  <si>
    <t>TÙNG</t>
  </si>
  <si>
    <t>11D0030397</t>
  </si>
  <si>
    <t>TIỂN</t>
  </si>
  <si>
    <t>12CĐ-Ô2</t>
  </si>
  <si>
    <t>ĐÀNG NĂNG XUÂN</t>
  </si>
  <si>
    <t>ĐỊNH</t>
  </si>
  <si>
    <t>12D301Đ140</t>
  </si>
  <si>
    <t>VÕ VĂN</t>
  </si>
  <si>
    <t>THƯƠNG</t>
  </si>
  <si>
    <t>12CĐ-Đ2</t>
  </si>
  <si>
    <t>15CĐ-ĐĐT2</t>
  </si>
  <si>
    <t>MẠCH ĐIỆN</t>
  </si>
  <si>
    <t>12CĐ-Đ1</t>
  </si>
  <si>
    <t xml:space="preserve">MẠCH ĐIỆN </t>
  </si>
  <si>
    <t>NGUYỄN ĐỨC</t>
  </si>
  <si>
    <t>SANG</t>
  </si>
  <si>
    <t>MẠCH ĐIỆN TỬ</t>
  </si>
  <si>
    <t>HÀ MINH</t>
  </si>
  <si>
    <t>TRƯNG</t>
  </si>
  <si>
    <t>HỒ HỮU</t>
  </si>
  <si>
    <t>VÂN</t>
  </si>
  <si>
    <t>NGUYỄN THANH</t>
  </si>
  <si>
    <t>ÂN</t>
  </si>
  <si>
    <t>15CĐ-ĐĐT9</t>
  </si>
  <si>
    <t>ĐỖ HỒNG</t>
  </si>
  <si>
    <t>BẠCH</t>
  </si>
  <si>
    <t>NGUYỄN KIỀU VŨ</t>
  </si>
  <si>
    <t>DU</t>
  </si>
  <si>
    <t>LÊ CHÁNH</t>
  </si>
  <si>
    <t>HIỆP</t>
  </si>
  <si>
    <t>BÙI QUỐC</t>
  </si>
  <si>
    <t>NGUYỄN HUỲNH</t>
  </si>
  <si>
    <t>NGUYỄN ĐÌNH</t>
  </si>
  <si>
    <t>LỮ</t>
  </si>
  <si>
    <t>NHẬP MÔN TIN HỌC</t>
  </si>
  <si>
    <t>LÊ SỸ</t>
  </si>
  <si>
    <t>NGÔ THỊ</t>
  </si>
  <si>
    <t>PHÚC</t>
  </si>
  <si>
    <t>CHINH</t>
  </si>
  <si>
    <t>TOÀN</t>
  </si>
  <si>
    <t>ANH</t>
  </si>
  <si>
    <t>15CĐ-ĐĐT6</t>
  </si>
  <si>
    <t>LÊ HOÀNG</t>
  </si>
  <si>
    <t>LINH</t>
  </si>
  <si>
    <t>VÕ THÀNH</t>
  </si>
  <si>
    <t>ĐỖ NGỌC</t>
  </si>
  <si>
    <t>SỊN</t>
  </si>
  <si>
    <t>ĐINH TIẾN</t>
  </si>
  <si>
    <t>BÍCH THANH</t>
  </si>
  <si>
    <t>NA</t>
  </si>
  <si>
    <t>15CĐ-CK7</t>
  </si>
  <si>
    <t>NNLCB CỦA CNMLN 1</t>
  </si>
  <si>
    <t>PHÁP LUẬT ĐC</t>
  </si>
  <si>
    <t>PHẠM HOÀNG</t>
  </si>
  <si>
    <t>MINH</t>
  </si>
  <si>
    <t>PHẠM TUẤN</t>
  </si>
  <si>
    <t>MỸ</t>
  </si>
  <si>
    <t>HUỲNH NGỌC HOÀNG</t>
  </si>
  <si>
    <t>THẮNG</t>
  </si>
  <si>
    <t>PHAN GIÁP</t>
  </si>
  <si>
    <t xml:space="preserve">TRẦN VĂN </t>
  </si>
  <si>
    <t>NHỰT</t>
  </si>
  <si>
    <t>LÊ VĂN</t>
  </si>
  <si>
    <t>TÂN</t>
  </si>
  <si>
    <t>11CĐ-ĐT3</t>
  </si>
  <si>
    <t>LÊ ĐỨC</t>
  </si>
  <si>
    <t>THỰC TẬP KT LÁI XE</t>
  </si>
  <si>
    <t>TÂM</t>
  </si>
  <si>
    <t>15CĐ-Ô8</t>
  </si>
  <si>
    <t>TOÁN CC 1</t>
  </si>
  <si>
    <t>BÙI NGUYỄN HOÀNG</t>
  </si>
  <si>
    <t>12CĐ-CK3</t>
  </si>
  <si>
    <t>LÊ</t>
  </si>
  <si>
    <t>TRẦN TRUNG</t>
  </si>
  <si>
    <t>KIÊN</t>
  </si>
  <si>
    <t>15CĐ-CNTT5</t>
  </si>
  <si>
    <t>HOÀNG VĂN THANH</t>
  </si>
  <si>
    <t>NGUYỄN NHẬT</t>
  </si>
  <si>
    <t>THÔI</t>
  </si>
  <si>
    <t>NGUYỄN HẢI</t>
  </si>
  <si>
    <t>NAM</t>
  </si>
  <si>
    <t>LÊ QUỲNH ANH</t>
  </si>
  <si>
    <t>THOẠI</t>
  </si>
  <si>
    <t>NGUYỄN HOÀI</t>
  </si>
  <si>
    <t>YÊN</t>
  </si>
  <si>
    <t>12D301Đ107</t>
  </si>
  <si>
    <t>ĐOÀN THANH</t>
  </si>
  <si>
    <t>PHAN HỮU</t>
  </si>
  <si>
    <t>LỘC</t>
  </si>
  <si>
    <t>TOÁN RỜI RẠC</t>
  </si>
  <si>
    <t>LÂM NHẬT</t>
  </si>
  <si>
    <t>PHÁT</t>
  </si>
  <si>
    <t>11D0050016</t>
  </si>
  <si>
    <t>VÕ CHÍ</t>
  </si>
  <si>
    <t>12CĐ-TM</t>
  </si>
  <si>
    <t>TRẦN THẾ</t>
  </si>
  <si>
    <t>HÙNG</t>
  </si>
  <si>
    <t>VẬT LÝ ĐC 1</t>
  </si>
  <si>
    <t>12D301Đ015</t>
  </si>
  <si>
    <t>LÂM NGUYỄN HÙNG</t>
  </si>
  <si>
    <t>11D0040090</t>
  </si>
  <si>
    <t>PHAN ĐÌNH TUẤN</t>
  </si>
  <si>
    <t>11CĐ-TP3</t>
  </si>
  <si>
    <t>12D2060080</t>
  </si>
  <si>
    <t>12CĐ-NL1</t>
  </si>
  <si>
    <t>15CĐ-ĐL2</t>
  </si>
  <si>
    <t>11D0030111</t>
  </si>
  <si>
    <t>HOÀNG</t>
  </si>
  <si>
    <t>SÁNG</t>
  </si>
  <si>
    <t>11CĐ-Ô1</t>
  </si>
  <si>
    <t>VẼ KỸ THUẬT</t>
  </si>
  <si>
    <t>BÙI VĂN</t>
  </si>
  <si>
    <t>15CĐ-ĐL3</t>
  </si>
  <si>
    <t>SỰ</t>
  </si>
  <si>
    <t>15CĐ-NL2</t>
  </si>
  <si>
    <r>
      <t>QUI ĐỊNH SỐ TÍN CHỈ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I  / 2015 - 2016</t>
    </r>
    <r>
      <rPr>
        <sz val="14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 (Khóa 2015)</t>
    </r>
  </si>
  <si>
    <t>Thành phố Hồ Chí Minh, ngày      tháng 12 năm  2015</t>
  </si>
  <si>
    <t xml:space="preserve">15 CĐ - ĐL 
1,2,3 </t>
  </si>
  <si>
    <t>15 CĐ - ĐĐT 
1,2,3,4,5,6,7,8,9</t>
  </si>
  <si>
    <t>TOÁN CAO CẤP 1</t>
  </si>
  <si>
    <t>VẬT LÝ ĐẠI CƯƠNG 1</t>
  </si>
  <si>
    <t>GIÁO DỤC THỂ CHẤT 1</t>
  </si>
  <si>
    <t>HÓA HỌC ĐẠI CƯƠNG 1</t>
  </si>
  <si>
    <t xml:space="preserve">PHÁP LUẬT ĐẠI CƯƠNG </t>
  </si>
  <si>
    <t xml:space="preserve">NHẬP MÔN TIN HỌC </t>
  </si>
  <si>
    <t xml:space="preserve">MẠCH ĐIỆN TỬ </t>
  </si>
  <si>
    <t>NHỮNG NGUYÊN LÝ CB CỦA CNMLN 1</t>
  </si>
  <si>
    <t xml:space="preserve">AN TOÀN LAO ĐỘNG </t>
  </si>
  <si>
    <t xml:space="preserve">VẼ KỸ THUẬT </t>
  </si>
  <si>
    <t xml:space="preserve">AN TOÀN VÀ MÔI TRƯỜNG CÔNG NGHIỆP </t>
  </si>
  <si>
    <t xml:space="preserve">HÌNH HỌA-VẼ KỸ THUẬT </t>
  </si>
  <si>
    <t>NHẬP MÔN NGÀNH CÔNG NGHỆ Ô TÔ</t>
  </si>
  <si>
    <t>THỰC TẬP KỸ THUẬT LÁI XE</t>
  </si>
  <si>
    <t>THIẾT KẾ TRANG PHỤC 1</t>
  </si>
  <si>
    <t>CÔNG NGHỆ MAY TRANG PHỤC 1</t>
  </si>
  <si>
    <t>THỰC TẬP THIẾT BỊ VÀ BẢO TRÌ MAY CN</t>
  </si>
  <si>
    <t xml:space="preserve">TOÁN RỜI RẠC </t>
  </si>
  <si>
    <t>15 CĐ-CK 
1,2,3,4,5,6,7,8,9</t>
  </si>
  <si>
    <t>15 CĐ-Ô
1,2,3,4,5,6,7,8,9</t>
  </si>
  <si>
    <t>15 CĐ-MTT
1,2,3</t>
  </si>
  <si>
    <t>15 CĐ-CNTT
1,2,3,4,5,6,7</t>
  </si>
  <si>
    <r>
      <t xml:space="preserve">Vào bảng tính </t>
    </r>
    <r>
      <rPr>
        <b/>
        <sz val="13"/>
        <rFont val="Arial"/>
        <family val="2"/>
      </rPr>
      <t xml:space="preserve">HP LY THUYET </t>
    </r>
    <r>
      <rPr>
        <sz val="13"/>
        <rFont val="Arial"/>
        <family val="2"/>
      </rPr>
      <t xml:space="preserve">cho học phần lý thuyết hay </t>
    </r>
    <r>
      <rPr>
        <b/>
        <sz val="13"/>
        <rFont val="Arial"/>
        <family val="2"/>
      </rPr>
      <t>HP THUC HANH</t>
    </r>
    <r>
      <rPr>
        <sz val="13"/>
        <rFont val="Arial"/>
        <family val="2"/>
      </rPr>
      <t xml:space="preserve"> cho học phần thực hành</t>
    </r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</si>
  <si>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</t>
    </r>
    <r>
      <rPr>
        <sz val="13"/>
        <rFont val="Arial"/>
        <family val="2"/>
      </rPr>
      <t xml:space="preserve"> và gửi cho Phòng TS-ĐT-GTVL qua email  </t>
    </r>
    <r>
      <rPr>
        <b/>
        <sz val="13"/>
        <rFont val="Arial"/>
        <family val="2"/>
      </rPr>
      <t>kqht.lytutrong@gmail.com</t>
    </r>
  </si>
  <si>
    <t>AN TOÀN ĐIỆN</t>
  </si>
  <si>
    <t>15000375</t>
  </si>
  <si>
    <t>Phạm Nguyễn Thái</t>
  </si>
  <si>
    <t>An</t>
  </si>
  <si>
    <t>12/07/1996</t>
  </si>
  <si>
    <t>15CĐ-ĐL1</t>
  </si>
  <si>
    <t>A</t>
  </si>
  <si>
    <t>15000093</t>
  </si>
  <si>
    <t>Trần Hoàng</t>
  </si>
  <si>
    <t>27/09/1994</t>
  </si>
  <si>
    <t>15000993</t>
  </si>
  <si>
    <t>Lương Tuấn</t>
  </si>
  <si>
    <t>Anh</t>
  </si>
  <si>
    <t>12/05/1997</t>
  </si>
  <si>
    <t>15001298</t>
  </si>
  <si>
    <t>Liêu Nguyễn Tiến</t>
  </si>
  <si>
    <t>Bảo</t>
  </si>
  <si>
    <t>07/09/1997</t>
  </si>
  <si>
    <t>15001233</t>
  </si>
  <si>
    <t>Ngô Minh</t>
  </si>
  <si>
    <t>Bảo</t>
  </si>
  <si>
    <t>17/07/1997</t>
  </si>
  <si>
    <t>15001021</t>
  </si>
  <si>
    <t>Nguyễn Văn</t>
  </si>
  <si>
    <t>Chánh</t>
  </si>
  <si>
    <t>24/01/1997</t>
  </si>
  <si>
    <t>B</t>
  </si>
  <si>
    <t>15000454</t>
  </si>
  <si>
    <t>Nguyễn Hoài</t>
  </si>
  <si>
    <t>Chiến</t>
  </si>
  <si>
    <t>30/01/1995</t>
  </si>
  <si>
    <t>15001477</t>
  </si>
  <si>
    <t>Phạm Minh</t>
  </si>
  <si>
    <t>Cường</t>
  </si>
  <si>
    <t>14/01/1997</t>
  </si>
  <si>
    <t>LPHT</t>
  </si>
  <si>
    <t>15001360</t>
  </si>
  <si>
    <t>Trần Quốc</t>
  </si>
  <si>
    <t>26/06/1997</t>
  </si>
  <si>
    <t>15003292</t>
  </si>
  <si>
    <t>Nguyễn Quan</t>
  </si>
  <si>
    <t>Đại</t>
  </si>
  <si>
    <t>23/03/1995</t>
  </si>
  <si>
    <t>15001211</t>
  </si>
  <si>
    <t>Trương Công</t>
  </si>
  <si>
    <t>Đoàn</t>
  </si>
  <si>
    <t>01/08/1996</t>
  </si>
  <si>
    <t>15000813</t>
  </si>
  <si>
    <t>Hà Minh</t>
  </si>
  <si>
    <t>Hậu</t>
  </si>
  <si>
    <t>18/10/1997</t>
  </si>
  <si>
    <t>15002437</t>
  </si>
  <si>
    <t>Lê Trung</t>
  </si>
  <si>
    <t>22/05/1996</t>
  </si>
  <si>
    <t>15000441</t>
  </si>
  <si>
    <t>Nguyễn Thanh</t>
  </si>
  <si>
    <t>28/01/1995</t>
  </si>
  <si>
    <t>15000778</t>
  </si>
  <si>
    <t>Lê Quang</t>
  </si>
  <si>
    <t>Hiển</t>
  </si>
  <si>
    <t>10/02/1996</t>
  </si>
  <si>
    <t>15000851</t>
  </si>
  <si>
    <t>Nguyễn Đại</t>
  </si>
  <si>
    <t>Hiệp</t>
  </si>
  <si>
    <t>01/07/1996</t>
  </si>
  <si>
    <t>15000560</t>
  </si>
  <si>
    <t>Trần Đức</t>
  </si>
  <si>
    <t>30/06/1997</t>
  </si>
  <si>
    <t>15000413</t>
  </si>
  <si>
    <t>Mai Trọng</t>
  </si>
  <si>
    <t>Hiếu</t>
  </si>
  <si>
    <t>08/01/1996</t>
  </si>
  <si>
    <t>15001320</t>
  </si>
  <si>
    <t>Võ Thanh</t>
  </si>
  <si>
    <t>21/05/1997</t>
  </si>
  <si>
    <t>15001065</t>
  </si>
  <si>
    <t>Tống Khải</t>
  </si>
  <si>
    <t>Hoàn</t>
  </si>
  <si>
    <t>02/09/1995</t>
  </si>
  <si>
    <t>15000515</t>
  </si>
  <si>
    <t>Trương Khải</t>
  </si>
  <si>
    <t>01/10/1996</t>
  </si>
  <si>
    <t>15001054</t>
  </si>
  <si>
    <t>Võ Tuấn</t>
  </si>
  <si>
    <t>Hoàng</t>
  </si>
  <si>
    <t>25/09/1997</t>
  </si>
  <si>
    <t>15001156</t>
  </si>
  <si>
    <t>Hà Thanh</t>
  </si>
  <si>
    <t>Hùng</t>
  </si>
  <si>
    <t>10/08/1997</t>
  </si>
  <si>
    <t>15001026</t>
  </si>
  <si>
    <t>Hưng</t>
  </si>
  <si>
    <t>29/11/1995</t>
  </si>
  <si>
    <t>15003148</t>
  </si>
  <si>
    <t>Đoàn Công</t>
  </si>
  <si>
    <t>Huy</t>
  </si>
  <si>
    <t>28/02/1996</t>
  </si>
  <si>
    <t>15000438</t>
  </si>
  <si>
    <t>Vũ Ngọc</t>
  </si>
  <si>
    <t>02/01/1997</t>
  </si>
  <si>
    <t>15001348</t>
  </si>
  <si>
    <t>Nguyễn Anh</t>
  </si>
  <si>
    <t>Khải</t>
  </si>
  <si>
    <t>27/05/1997</t>
  </si>
  <si>
    <t>15001000</t>
  </si>
  <si>
    <t>Huỳnh Công</t>
  </si>
  <si>
    <t>Khanh</t>
  </si>
  <si>
    <t>15001149</t>
  </si>
  <si>
    <t>Võ Duy</t>
  </si>
  <si>
    <t>Khánh</t>
  </si>
  <si>
    <t>02/08/1997</t>
  </si>
  <si>
    <t>15001124</t>
  </si>
  <si>
    <t>Trần Anh</t>
  </si>
  <si>
    <t>Kiệt</t>
  </si>
  <si>
    <t>05/05/1997</t>
  </si>
  <si>
    <t>15001136</t>
  </si>
  <si>
    <t>Hoàng Trọng</t>
  </si>
  <si>
    <t>Linh</t>
  </si>
  <si>
    <t>20/10/1996</t>
  </si>
  <si>
    <t>15001338</t>
  </si>
  <si>
    <t>Trần Nhật</t>
  </si>
  <si>
    <t>29/08/1996</t>
  </si>
  <si>
    <t>15001223</t>
  </si>
  <si>
    <t>Lê Xuân</t>
  </si>
  <si>
    <t>Lộc</t>
  </si>
  <si>
    <t>19/01/1997</t>
  </si>
  <si>
    <t>15000598</t>
  </si>
  <si>
    <t>Mai Hữu</t>
  </si>
  <si>
    <t>23/11/1996</t>
  </si>
  <si>
    <t>15001430</t>
  </si>
  <si>
    <t>Nguyễn Tấn</t>
  </si>
  <si>
    <t>Nhị</t>
  </si>
  <si>
    <t>25/03/1997</t>
  </si>
  <si>
    <t>15000594</t>
  </si>
  <si>
    <t>Huỳnh Minh</t>
  </si>
  <si>
    <t>Nhựt</t>
  </si>
  <si>
    <t>06/05/1997</t>
  </si>
  <si>
    <t>15002953</t>
  </si>
  <si>
    <t>Trần Lữ</t>
  </si>
  <si>
    <t>Phát</t>
  </si>
  <si>
    <t>10/03/1993</t>
  </si>
  <si>
    <t>15001546</t>
  </si>
  <si>
    <t>Lê Hoài</t>
  </si>
  <si>
    <t>Phong</t>
  </si>
  <si>
    <t>30/07/1997</t>
  </si>
  <si>
    <t>15000762</t>
  </si>
  <si>
    <t>Giang Gia</t>
  </si>
  <si>
    <t>Phú</t>
  </si>
  <si>
    <t>10/12/1994</t>
  </si>
  <si>
    <t>15000849</t>
  </si>
  <si>
    <t>Võ</t>
  </si>
  <si>
    <t>23/09/1996</t>
  </si>
  <si>
    <t>15000533</t>
  </si>
  <si>
    <t>Tạ Vĩnh</t>
  </si>
  <si>
    <t>Phước</t>
  </si>
  <si>
    <t>21/10/1994</t>
  </si>
  <si>
    <t>LPKL</t>
  </si>
  <si>
    <t>15001067</t>
  </si>
  <si>
    <t>Nguyễn Quang</t>
  </si>
  <si>
    <t>Sáng</t>
  </si>
  <si>
    <t>12/12/1996</t>
  </si>
  <si>
    <t>15000175</t>
  </si>
  <si>
    <t>Nguyễn Quốc</t>
  </si>
  <si>
    <t>Tài</t>
  </si>
  <si>
    <t>28/10/1995</t>
  </si>
  <si>
    <t>15000479</t>
  </si>
  <si>
    <t>Nguyễn Minh</t>
  </si>
  <si>
    <t>Tâm</t>
  </si>
  <si>
    <t>25/11/1997</t>
  </si>
  <si>
    <t>15000475</t>
  </si>
  <si>
    <t>Ngô Trí</t>
  </si>
  <si>
    <t>Tân</t>
  </si>
  <si>
    <t>19/10/1997</t>
  </si>
  <si>
    <t>15001451</t>
  </si>
  <si>
    <t>Lê Quốc</t>
  </si>
  <si>
    <t>Thái</t>
  </si>
  <si>
    <t>12/01/1997</t>
  </si>
  <si>
    <t>15001358</t>
  </si>
  <si>
    <t>Lê Bách</t>
  </si>
  <si>
    <t>Thắng</t>
  </si>
  <si>
    <t>18/01/1997</t>
  </si>
  <si>
    <t>15000510</t>
  </si>
  <si>
    <t>Đặng Văn</t>
  </si>
  <si>
    <t>Thành</t>
  </si>
  <si>
    <t>20/12/1997</t>
  </si>
  <si>
    <t>15001263</t>
  </si>
  <si>
    <t>Nguyễn Duy</t>
  </si>
  <si>
    <t>29/06/1996</t>
  </si>
  <si>
    <t>15000711</t>
  </si>
  <si>
    <t>10/06/1997</t>
  </si>
  <si>
    <t>15001143</t>
  </si>
  <si>
    <t>Ngô Văn</t>
  </si>
  <si>
    <t>Thiên</t>
  </si>
  <si>
    <t>20/06/1997</t>
  </si>
  <si>
    <t>15001518</t>
  </si>
  <si>
    <t>Lê Đình</t>
  </si>
  <si>
    <t>Thuận</t>
  </si>
  <si>
    <t>10/04/1997</t>
  </si>
  <si>
    <t>15000591</t>
  </si>
  <si>
    <t>10/07/1996</t>
  </si>
  <si>
    <t>15000991</t>
  </si>
  <si>
    <t>Trần Minh</t>
  </si>
  <si>
    <t>Thương</t>
  </si>
  <si>
    <t>15001423</t>
  </si>
  <si>
    <t>Phạm Ngọc</t>
  </si>
  <si>
    <t>Trai</t>
  </si>
  <si>
    <t>15001340</t>
  </si>
  <si>
    <t>Nguyễn Hoàng</t>
  </si>
  <si>
    <t>Trung</t>
  </si>
  <si>
    <t>22/11/1997</t>
  </si>
  <si>
    <t>15001455</t>
  </si>
  <si>
    <t>Nguyễn Thành</t>
  </si>
  <si>
    <t>19/03/1996</t>
  </si>
  <si>
    <t>15000879</t>
  </si>
  <si>
    <t>Nguyễn Lê</t>
  </si>
  <si>
    <t>Tự</t>
  </si>
  <si>
    <t>29/03/1996</t>
  </si>
  <si>
    <t>15001369</t>
  </si>
  <si>
    <t>Ninh Minh</t>
  </si>
  <si>
    <t>Tuân</t>
  </si>
  <si>
    <t>17/02/1996</t>
  </si>
  <si>
    <t>15001288</t>
  </si>
  <si>
    <t>Vũ</t>
  </si>
  <si>
    <t>14/03/1995</t>
  </si>
  <si>
    <t>15002241</t>
  </si>
  <si>
    <t>17/01/1997</t>
  </si>
  <si>
    <t>15002087</t>
  </si>
  <si>
    <t>Trần</t>
  </si>
  <si>
    <t>01/10/1997</t>
  </si>
  <si>
    <t>15001854</t>
  </si>
  <si>
    <t>Huỳnh Quốc</t>
  </si>
  <si>
    <t>Danh</t>
  </si>
  <si>
    <t>14/12/1996</t>
  </si>
  <si>
    <t>15002127</t>
  </si>
  <si>
    <t>Nguyễn Ngọc</t>
  </si>
  <si>
    <t>Điền</t>
  </si>
  <si>
    <t>02/09/1997</t>
  </si>
  <si>
    <t>15001972</t>
  </si>
  <si>
    <t>Hoàng Anh</t>
  </si>
  <si>
    <t>Dũng</t>
  </si>
  <si>
    <t>06/04/1996</t>
  </si>
  <si>
    <t>15001509</t>
  </si>
  <si>
    <t>Huỳnh Trần</t>
  </si>
  <si>
    <t>Được</t>
  </si>
  <si>
    <t>05/01/1997</t>
  </si>
  <si>
    <t>15002200</t>
  </si>
  <si>
    <t>Vũ Quốc</t>
  </si>
  <si>
    <t>Dương</t>
  </si>
  <si>
    <t>19/04/1997</t>
  </si>
  <si>
    <t>15001692</t>
  </si>
  <si>
    <t>Dưỡng</t>
  </si>
  <si>
    <t>16/05/1997</t>
  </si>
  <si>
    <t>15002089</t>
  </si>
  <si>
    <t>Đỗ Hoàng</t>
  </si>
  <si>
    <t>Gia</t>
  </si>
  <si>
    <t>22/02/1997</t>
  </si>
  <si>
    <t>15001948</t>
  </si>
  <si>
    <t>Trần Trường</t>
  </si>
  <si>
    <t>Giang</t>
  </si>
  <si>
    <t>25/10/1997</t>
  </si>
  <si>
    <t>15001850</t>
  </si>
  <si>
    <t>Phan Duy</t>
  </si>
  <si>
    <t>Hải</t>
  </si>
  <si>
    <t>23/09/1997</t>
  </si>
  <si>
    <t>15002931</t>
  </si>
  <si>
    <t>Hồ Nguyễn Trọng</t>
  </si>
  <si>
    <t>18/10/1995</t>
  </si>
  <si>
    <t>15001922</t>
  </si>
  <si>
    <t>Huỳnh Trung</t>
  </si>
  <si>
    <t>12/11/1997</t>
  </si>
  <si>
    <t>15002307</t>
  </si>
  <si>
    <t>Biện Tấn</t>
  </si>
  <si>
    <t>27/01/1997</t>
  </si>
  <si>
    <t>15001884</t>
  </si>
  <si>
    <t>Võ Khánh</t>
  </si>
  <si>
    <t>15001624</t>
  </si>
  <si>
    <t>09/09/1997</t>
  </si>
  <si>
    <t>15001836</t>
  </si>
  <si>
    <t>Hữu</t>
  </si>
  <si>
    <t>14/06/1997</t>
  </si>
  <si>
    <t>15002246</t>
  </si>
  <si>
    <t>15002149</t>
  </si>
  <si>
    <t>Đỗ Quốc</t>
  </si>
  <si>
    <t>Kỳ</t>
  </si>
  <si>
    <t>02/11/1997</t>
  </si>
  <si>
    <t>15001955</t>
  </si>
  <si>
    <t>Phạm Duy</t>
  </si>
  <si>
    <t>Liêu</t>
  </si>
  <si>
    <t>15/01/1997</t>
  </si>
  <si>
    <t>15001809</t>
  </si>
  <si>
    <t>Mai Trần Nhật</t>
  </si>
  <si>
    <t>22/06/1997</t>
  </si>
  <si>
    <t>15001795</t>
  </si>
  <si>
    <t>Phạm Trung</t>
  </si>
  <si>
    <t>18/05/1997</t>
  </si>
  <si>
    <t>15001960</t>
  </si>
  <si>
    <t>Đoàn Phi</t>
  </si>
  <si>
    <t>Long</t>
  </si>
  <si>
    <t>21/01/1997</t>
  </si>
  <si>
    <t>15001593</t>
  </si>
  <si>
    <t>Võ Huỳnh</t>
  </si>
  <si>
    <t>22/12/1996</t>
  </si>
  <si>
    <t>15002268</t>
  </si>
  <si>
    <t>Luyến</t>
  </si>
  <si>
    <t>20/11/1997</t>
  </si>
  <si>
    <t>15002038</t>
  </si>
  <si>
    <t>Phạm Xuân</t>
  </si>
  <si>
    <t>Mai</t>
  </si>
  <si>
    <t>10/05/1997</t>
  </si>
  <si>
    <t>15002164</t>
  </si>
  <si>
    <t>Quách Thiệu</t>
  </si>
  <si>
    <t>Minh</t>
  </si>
  <si>
    <t>04/07/1997</t>
  </si>
  <si>
    <t>15001627</t>
  </si>
  <si>
    <t>Lương Bá</t>
  </si>
  <si>
    <t>Nam</t>
  </si>
  <si>
    <t>30/04/1997</t>
  </si>
  <si>
    <t>15002039</t>
  </si>
  <si>
    <t>Cao Hà Xuân</t>
  </si>
  <si>
    <t>Ngọc</t>
  </si>
  <si>
    <t>15/11/1997</t>
  </si>
  <si>
    <t>15001547</t>
  </si>
  <si>
    <t>Nguyễn Hồng</t>
  </si>
  <si>
    <t>Nguyên</t>
  </si>
  <si>
    <t>20/03/1997</t>
  </si>
  <si>
    <t>15001898</t>
  </si>
  <si>
    <t>Lê Đặng Thiện</t>
  </si>
  <si>
    <t>Nhân</t>
  </si>
  <si>
    <t>03/04/1997</t>
  </si>
  <si>
    <t>15001802</t>
  </si>
  <si>
    <t>Trần Quang</t>
  </si>
  <si>
    <t>Nhẫn</t>
  </si>
  <si>
    <t>11/10/1997</t>
  </si>
  <si>
    <t>15002056</t>
  </si>
  <si>
    <t>Tạ Quang</t>
  </si>
  <si>
    <t>Nhật</t>
  </si>
  <si>
    <t>29/08/1997</t>
  </si>
  <si>
    <t>15002030</t>
  </si>
  <si>
    <t>Lê Ngọc</t>
  </si>
  <si>
    <t>Nông</t>
  </si>
  <si>
    <t>26/09/1997</t>
  </si>
  <si>
    <t>15002145</t>
  </si>
  <si>
    <t>Đinh Toàn</t>
  </si>
  <si>
    <t>05/08/1997</t>
  </si>
  <si>
    <t>15002051</t>
  </si>
  <si>
    <t>Huỳnh Trọng</t>
  </si>
  <si>
    <t>21/04/1997</t>
  </si>
  <si>
    <t>15001613</t>
  </si>
  <si>
    <t>Phan Hoàng</t>
  </si>
  <si>
    <t>26/11/1997</t>
  </si>
  <si>
    <t>15001832</t>
  </si>
  <si>
    <t>Ngô Phước</t>
  </si>
  <si>
    <t>Sang</t>
  </si>
  <si>
    <t>25/11/1996</t>
  </si>
  <si>
    <t>15002192</t>
  </si>
  <si>
    <t>07/03/1992</t>
  </si>
  <si>
    <t>15002080</t>
  </si>
  <si>
    <t>Tạ Thanh</t>
  </si>
  <si>
    <t>07/03/1997</t>
  </si>
  <si>
    <t>15001652</t>
  </si>
  <si>
    <t>Phạm Hồng</t>
  </si>
  <si>
    <t>Sơn</t>
  </si>
  <si>
    <t>15002244</t>
  </si>
  <si>
    <t>Trương Công Đức</t>
  </si>
  <si>
    <t>04/02/1997</t>
  </si>
  <si>
    <t>15001637</t>
  </si>
  <si>
    <t>Nguyễn Diên</t>
  </si>
  <si>
    <t>Thạch</t>
  </si>
  <si>
    <t>15002037</t>
  </si>
  <si>
    <t>Phạm Nguyễn Quốc</t>
  </si>
  <si>
    <t>27/03/1997</t>
  </si>
  <si>
    <t>15001669</t>
  </si>
  <si>
    <t>Nguyễn Kim</t>
  </si>
  <si>
    <t>Thanh</t>
  </si>
  <si>
    <t>04/04/1993</t>
  </si>
  <si>
    <t>15003383</t>
  </si>
  <si>
    <t>03/12/1997</t>
  </si>
  <si>
    <t>15001587</t>
  </si>
  <si>
    <t>Võ Đình Tuấn</t>
  </si>
  <si>
    <t>25/01/1997</t>
  </si>
  <si>
    <t>15002173</t>
  </si>
  <si>
    <t>Trịnh Tín</t>
  </si>
  <si>
    <t>13/10/1997</t>
  </si>
  <si>
    <t>15002259</t>
  </si>
  <si>
    <t>Trần Thanh</t>
  </si>
  <si>
    <t>Thiện</t>
  </si>
  <si>
    <t>18/11/1997</t>
  </si>
  <si>
    <t>15002243</t>
  </si>
  <si>
    <t>Phan Xuân</t>
  </si>
  <si>
    <t>Thông</t>
  </si>
  <si>
    <t>19/12/1997</t>
  </si>
  <si>
    <t>15002044</t>
  </si>
  <si>
    <t>Tín</t>
  </si>
  <si>
    <t>29/05/1996</t>
  </si>
  <si>
    <t>15001833</t>
  </si>
  <si>
    <t>Hồ Văn</t>
  </si>
  <si>
    <t>Toàn</t>
  </si>
  <si>
    <t>03/01/1996</t>
  </si>
  <si>
    <t>15001709</t>
  </si>
  <si>
    <t>12/09/1995</t>
  </si>
  <si>
    <t>15001966</t>
  </si>
  <si>
    <t>Võ Hoà</t>
  </si>
  <si>
    <t>Trí</t>
  </si>
  <si>
    <t>04/10/1997</t>
  </si>
  <si>
    <t>15001660</t>
  </si>
  <si>
    <t>Huỳnh Đức</t>
  </si>
  <si>
    <t>Trọng</t>
  </si>
  <si>
    <t>09/03/1997</t>
  </si>
  <si>
    <t>15001699</t>
  </si>
  <si>
    <t>Nguyễn Xuân</t>
  </si>
  <si>
    <t>Trường</t>
  </si>
  <si>
    <t>02/07/1996</t>
  </si>
  <si>
    <t>15001303</t>
  </si>
  <si>
    <t>Lê Minh</t>
  </si>
  <si>
    <t>Tuấn</t>
  </si>
  <si>
    <t>23/03/1996</t>
  </si>
  <si>
    <t>15001860</t>
  </si>
  <si>
    <t>30/01/1997</t>
  </si>
  <si>
    <t>15001840</t>
  </si>
  <si>
    <t>14/11/1997</t>
  </si>
  <si>
    <t>15002181</t>
  </si>
  <si>
    <t>Nguyễn Cao</t>
  </si>
  <si>
    <t>Việt</t>
  </si>
  <si>
    <t>12/11/1995</t>
  </si>
  <si>
    <t>15002251</t>
  </si>
  <si>
    <t>20/01/1997</t>
  </si>
  <si>
    <t>15002966</t>
  </si>
  <si>
    <t>02/10/1997</t>
  </si>
  <si>
    <t>15003219</t>
  </si>
  <si>
    <t>Ngô Hoàng</t>
  </si>
  <si>
    <t>26/12/1997</t>
  </si>
  <si>
    <t>15003305</t>
  </si>
  <si>
    <t>Huỳnh Thái</t>
  </si>
  <si>
    <t>Châu</t>
  </si>
  <si>
    <t>08/11/1997</t>
  </si>
  <si>
    <t>15003020</t>
  </si>
  <si>
    <t>Mai Thanh</t>
  </si>
  <si>
    <t>16/01/1997</t>
  </si>
  <si>
    <t>15002313</t>
  </si>
  <si>
    <t>Tăng Quốc</t>
  </si>
  <si>
    <t>10/05/1995</t>
  </si>
  <si>
    <t>15003391</t>
  </si>
  <si>
    <t>Đăng</t>
  </si>
  <si>
    <t>08/09/1997</t>
  </si>
  <si>
    <t>15002869</t>
  </si>
  <si>
    <t>Nguyễn Hữu Minh</t>
  </si>
  <si>
    <t>15/04/1997</t>
  </si>
  <si>
    <t>15003023</t>
  </si>
  <si>
    <t>Định</t>
  </si>
  <si>
    <t>15002284</t>
  </si>
  <si>
    <t>Nguyễn Tiến</t>
  </si>
  <si>
    <t>10/12/1997</t>
  </si>
  <si>
    <t>15003043</t>
  </si>
  <si>
    <t>21/07/1997</t>
  </si>
  <si>
    <t>15002318</t>
  </si>
  <si>
    <t>19/07/1997</t>
  </si>
  <si>
    <t>15003319</t>
  </si>
  <si>
    <t>Nguyễn An</t>
  </si>
  <si>
    <t>20/08/1997</t>
  </si>
  <si>
    <t>15002721</t>
  </si>
  <si>
    <t>06/10/1997</t>
  </si>
  <si>
    <t>15003339</t>
  </si>
  <si>
    <t>Phạm Trần</t>
  </si>
  <si>
    <t>Hòa</t>
  </si>
  <si>
    <t>20/10/1997</t>
  </si>
  <si>
    <t>15002310</t>
  </si>
  <si>
    <t>Nguyễn Phước</t>
  </si>
  <si>
    <t>Hoài</t>
  </si>
  <si>
    <t>15/10/1996</t>
  </si>
  <si>
    <t>15003264</t>
  </si>
  <si>
    <t>Nguyễn Lương phi</t>
  </si>
  <si>
    <t>10/11/1997</t>
  </si>
  <si>
    <t>15003372</t>
  </si>
  <si>
    <t>Phan Đình</t>
  </si>
  <si>
    <t>17/10/1997</t>
  </si>
  <si>
    <t>15002798</t>
  </si>
  <si>
    <t>Mạc Quốc</t>
  </si>
  <si>
    <t>03/06/1997</t>
  </si>
  <si>
    <t>15002509</t>
  </si>
  <si>
    <t>Nguyễn Trung</t>
  </si>
  <si>
    <t>11/08/1995</t>
  </si>
  <si>
    <t>15002459</t>
  </si>
  <si>
    <t>Trịnh Đức</t>
  </si>
  <si>
    <t>13/11/1997</t>
  </si>
  <si>
    <t>15002390</t>
  </si>
  <si>
    <t>Phùng Ngọc</t>
  </si>
  <si>
    <t>Hy</t>
  </si>
  <si>
    <t>23/01/1997</t>
  </si>
  <si>
    <t>15002788</t>
  </si>
  <si>
    <t>Khiêm</t>
  </si>
  <si>
    <t>29/04/1995</t>
  </si>
  <si>
    <t>15002410</t>
  </si>
  <si>
    <t>Trương Thanh</t>
  </si>
  <si>
    <t>Khoa</t>
  </si>
  <si>
    <t>31/10/1997</t>
  </si>
  <si>
    <t>15002439</t>
  </si>
  <si>
    <t>Nguyễn Sơn</t>
  </si>
  <si>
    <t>Lâm</t>
  </si>
  <si>
    <t>26/03/1997</t>
  </si>
  <si>
    <t>15002420</t>
  </si>
  <si>
    <t>Vĩnh Thành</t>
  </si>
  <si>
    <t>15003289</t>
  </si>
  <si>
    <t>Kiều Ngọc</t>
  </si>
  <si>
    <t>11/09/1997</t>
  </si>
  <si>
    <t>15002691</t>
  </si>
  <si>
    <t>Luân</t>
  </si>
  <si>
    <t>15002792</t>
  </si>
  <si>
    <t>Đỗng Hữu</t>
  </si>
  <si>
    <t>Luận</t>
  </si>
  <si>
    <t>25/06/1997</t>
  </si>
  <si>
    <t>15003340</t>
  </si>
  <si>
    <t>Ngô Đình</t>
  </si>
  <si>
    <t>Mạnh</t>
  </si>
  <si>
    <t>06/07/1997</t>
  </si>
  <si>
    <t>15002748</t>
  </si>
  <si>
    <t>Lư Hoàng</t>
  </si>
  <si>
    <t>05/11/1996</t>
  </si>
  <si>
    <t>15002508</t>
  </si>
  <si>
    <t>Đoàn Quỳnh</t>
  </si>
  <si>
    <t>06/11/1997</t>
  </si>
  <si>
    <t>15003012</t>
  </si>
  <si>
    <t>Đỗ Trọng</t>
  </si>
  <si>
    <t>Nghĩa</t>
  </si>
  <si>
    <t>19/08/1994</t>
  </si>
  <si>
    <t>15002348</t>
  </si>
  <si>
    <t>26/05/1997</t>
  </si>
  <si>
    <t>15002946</t>
  </si>
  <si>
    <t>Huỳnh Tấn</t>
  </si>
  <si>
    <t>Phát</t>
  </si>
  <si>
    <t>30/11/1996</t>
  </si>
  <si>
    <t>15002872</t>
  </si>
  <si>
    <t>Võ Thiện</t>
  </si>
  <si>
    <t>15002319</t>
  </si>
  <si>
    <t>Huỳnh Lai</t>
  </si>
  <si>
    <t>Phúc</t>
  </si>
  <si>
    <t>15002576</t>
  </si>
  <si>
    <t>Nguyễn Vũ Hoàng</t>
  </si>
  <si>
    <t>Phương</t>
  </si>
  <si>
    <t>15002722</t>
  </si>
  <si>
    <t>Lâm Du</t>
  </si>
  <si>
    <t>Quân</t>
  </si>
  <si>
    <t>15001373</t>
  </si>
  <si>
    <t>Đồng Sĩ</t>
  </si>
  <si>
    <t>Quin</t>
  </si>
  <si>
    <t>12/07/1997</t>
  </si>
  <si>
    <t>15002345</t>
  </si>
  <si>
    <t>Ngô Tấn</t>
  </si>
  <si>
    <t>Quốc</t>
  </si>
  <si>
    <t>05/09/1997</t>
  </si>
  <si>
    <t>15002567</t>
  </si>
  <si>
    <t>13/08/1997</t>
  </si>
  <si>
    <t>15002640</t>
  </si>
  <si>
    <t>15002340</t>
  </si>
  <si>
    <t>17/05/1997</t>
  </si>
  <si>
    <t>15002749</t>
  </si>
  <si>
    <t>Phạm Nhật</t>
  </si>
  <si>
    <t>09/11/1997</t>
  </si>
  <si>
    <t>15002632</t>
  </si>
  <si>
    <t>04/01/1996</t>
  </si>
  <si>
    <t>15003269</t>
  </si>
  <si>
    <t>Nguyễn Hải</t>
  </si>
  <si>
    <t>05/12/1996</t>
  </si>
  <si>
    <t>15001391</t>
  </si>
  <si>
    <t>Thịnh</t>
  </si>
  <si>
    <t>15/05/1997</t>
  </si>
  <si>
    <t>15003352</t>
  </si>
  <si>
    <t>Lê Văn</t>
  </si>
  <si>
    <t>Thủy</t>
  </si>
  <si>
    <t>15003304</t>
  </si>
  <si>
    <t>Trang Minh</t>
  </si>
  <si>
    <t>Tiến</t>
  </si>
  <si>
    <t>21/11/1995</t>
  </si>
  <si>
    <t>15002924</t>
  </si>
  <si>
    <t>08/08/1997</t>
  </si>
  <si>
    <t>15002993</t>
  </si>
  <si>
    <t>Tạ Công</t>
  </si>
  <si>
    <t>Tính</t>
  </si>
  <si>
    <t>15002061</t>
  </si>
  <si>
    <t>Trần Trung</t>
  </si>
  <si>
    <t>16/07/1997</t>
  </si>
  <si>
    <t>15003295</t>
  </si>
  <si>
    <t>Huỳnh Hữu</t>
  </si>
  <si>
    <t>24/12/1997</t>
  </si>
  <si>
    <t>15003062</t>
  </si>
  <si>
    <t>Võ Văn Song</t>
  </si>
  <si>
    <t>04/08/1997</t>
  </si>
  <si>
    <t>15002283</t>
  </si>
  <si>
    <t>Trang</t>
  </si>
  <si>
    <t>25/01/1996</t>
  </si>
  <si>
    <t>15003330</t>
  </si>
  <si>
    <t>Phan Lê Phước</t>
  </si>
  <si>
    <t>17/10/1996</t>
  </si>
  <si>
    <t>15002563</t>
  </si>
  <si>
    <t>Hoàng Lê</t>
  </si>
  <si>
    <t>15002755</t>
  </si>
  <si>
    <t>28/09/1997</t>
  </si>
  <si>
    <t>15002388</t>
  </si>
  <si>
    <t>Hà Văn</t>
  </si>
  <si>
    <t>Tùng</t>
  </si>
  <si>
    <t>21/05/1996</t>
  </si>
  <si>
    <t>15003037</t>
  </si>
  <si>
    <t>Phạm Phước</t>
  </si>
  <si>
    <t>Tường</t>
  </si>
  <si>
    <t>28/05/1997</t>
  </si>
  <si>
    <t>15002411</t>
  </si>
  <si>
    <t>Tuyên</t>
  </si>
  <si>
    <t>21/03/1997</t>
  </si>
  <si>
    <t>15002446</t>
  </si>
  <si>
    <t>Văn</t>
  </si>
  <si>
    <t>15003050</t>
  </si>
  <si>
    <t>Huỳnh Thanh</t>
  </si>
  <si>
    <t>Vinh</t>
  </si>
  <si>
    <t>15003329</t>
  </si>
  <si>
    <t>14/02/1997</t>
  </si>
  <si>
    <t>15003338</t>
  </si>
  <si>
    <t>Vương</t>
  </si>
  <si>
    <t>30/11/1997</t>
  </si>
  <si>
    <t>15002909</t>
  </si>
  <si>
    <t>Dương Triều</t>
  </si>
  <si>
    <t>Vỹ</t>
  </si>
  <si>
    <t>25/02/1997</t>
  </si>
  <si>
    <t>15000814</t>
  </si>
  <si>
    <t>15000949</t>
  </si>
  <si>
    <t>Trần Hữu</t>
  </si>
  <si>
    <t>Cảnh</t>
  </si>
  <si>
    <t>15000954</t>
  </si>
  <si>
    <t>Ngô Nguyễn Hữu</t>
  </si>
  <si>
    <t>Chánh</t>
  </si>
  <si>
    <t>15000943</t>
  </si>
  <si>
    <t>15000862</t>
  </si>
  <si>
    <t>Đào Đức</t>
  </si>
  <si>
    <t>Đạt</t>
  </si>
  <si>
    <t>04/12/1995</t>
  </si>
  <si>
    <t>15000889</t>
  </si>
  <si>
    <t>03/03/1997</t>
  </si>
  <si>
    <t>15000806</t>
  </si>
  <si>
    <t>Lâm Thái</t>
  </si>
  <si>
    <t>26/08/1997</t>
  </si>
  <si>
    <t>15000880</t>
  </si>
  <si>
    <t>Lê Anh</t>
  </si>
  <si>
    <t>Duy</t>
  </si>
  <si>
    <t>01/04/1997</t>
  </si>
  <si>
    <t>15000898</t>
  </si>
  <si>
    <t>Nguyễn Khắc</t>
  </si>
  <si>
    <t>15000927</t>
  </si>
  <si>
    <t>Trần Đức</t>
  </si>
  <si>
    <t>01/01/1997</t>
  </si>
  <si>
    <t>15000930</t>
  </si>
  <si>
    <t>Đỗ Chí</t>
  </si>
  <si>
    <t>29/08/1993</t>
  </si>
  <si>
    <t>15000829</t>
  </si>
  <si>
    <t>Trần Chí</t>
  </si>
  <si>
    <t>15000836</t>
  </si>
  <si>
    <t>Ngô Hồng</t>
  </si>
  <si>
    <t>Hạnh</t>
  </si>
  <si>
    <t>15000934</t>
  </si>
  <si>
    <t>Huỳnh Lê Trung</t>
  </si>
  <si>
    <t>15000959</t>
  </si>
  <si>
    <t>Hồ Phước</t>
  </si>
  <si>
    <t>10/03/1996</t>
  </si>
  <si>
    <t>15001741</t>
  </si>
  <si>
    <t>14/10/1996</t>
  </si>
  <si>
    <t>15000908</t>
  </si>
  <si>
    <t>Hòe</t>
  </si>
  <si>
    <t>12/04/1997</t>
  </si>
  <si>
    <t>15000822</t>
  </si>
  <si>
    <t>Huỳnh Trương Mạnh</t>
  </si>
  <si>
    <t>08/05/1997</t>
  </si>
  <si>
    <t>15000961</t>
  </si>
  <si>
    <t>Nguyễn Đức</t>
  </si>
  <si>
    <t>15/09/1997</t>
  </si>
  <si>
    <t>15000920</t>
  </si>
  <si>
    <t>Nguyễn Thế</t>
  </si>
  <si>
    <t>30/10/1997</t>
  </si>
  <si>
    <t>15000883</t>
  </si>
  <si>
    <t>Lương Hoàng</t>
  </si>
  <si>
    <t>15000875</t>
  </si>
  <si>
    <t>Diếp Minh</t>
  </si>
  <si>
    <t>15000957</t>
  </si>
  <si>
    <t>Triệu Minh</t>
  </si>
  <si>
    <t>27/10/1997</t>
  </si>
  <si>
    <t>15000812</t>
  </si>
  <si>
    <t>Phan Vũ</t>
  </si>
  <si>
    <t>07/11/1997</t>
  </si>
  <si>
    <t>15000807</t>
  </si>
  <si>
    <t>Trương Mạnh</t>
  </si>
  <si>
    <t>19/02/1997</t>
  </si>
  <si>
    <t>15000929</t>
  </si>
  <si>
    <t>Lê Tùng</t>
  </si>
  <si>
    <t>15000896</t>
  </si>
  <si>
    <t>Nông Thẩm Thanh</t>
  </si>
  <si>
    <t>01/01/1995</t>
  </si>
  <si>
    <t>15000963</t>
  </si>
  <si>
    <t>Lê Đăng Vũ</t>
  </si>
  <si>
    <t>Lực</t>
  </si>
  <si>
    <t>04/09/1997</t>
  </si>
  <si>
    <t>15000952</t>
  </si>
  <si>
    <t>Hồ</t>
  </si>
  <si>
    <t>18/09/1997</t>
  </si>
  <si>
    <t>15000933</t>
  </si>
  <si>
    <t>31/12/1996</t>
  </si>
  <si>
    <t>15000900</t>
  </si>
  <si>
    <t>Vòng Khải</t>
  </si>
  <si>
    <t>22/04/1996</t>
  </si>
  <si>
    <t>15000865</t>
  </si>
  <si>
    <t>Đỗ Hoài</t>
  </si>
  <si>
    <t>19/01/1996</t>
  </si>
  <si>
    <t>15000884</t>
  </si>
  <si>
    <t>Nguyễn Danh</t>
  </si>
  <si>
    <t>10/01/1997</t>
  </si>
  <si>
    <t>VPNQ_UB.30/11/2015CC</t>
  </si>
  <si>
    <t>15000831</t>
  </si>
  <si>
    <t>Trịnh Bảo</t>
  </si>
  <si>
    <t>27/10/1996</t>
  </si>
  <si>
    <t>15000805</t>
  </si>
  <si>
    <t>Ngô Thời</t>
  </si>
  <si>
    <t>Nhiệm</t>
  </si>
  <si>
    <t>15000892</t>
  </si>
  <si>
    <t>Nhơn</t>
  </si>
  <si>
    <t>15000857</t>
  </si>
  <si>
    <t>Dư Tuấn</t>
  </si>
  <si>
    <t>11/04/1997</t>
  </si>
  <si>
    <t>15000846</t>
  </si>
  <si>
    <t>Phạm Ngọc</t>
  </si>
  <si>
    <t>Phú</t>
  </si>
  <si>
    <t>23/08/1997</t>
  </si>
  <si>
    <t>15000794</t>
  </si>
  <si>
    <t>13/03/1997</t>
  </si>
  <si>
    <t>15000817</t>
  </si>
  <si>
    <t>24/09/1997</t>
  </si>
  <si>
    <t>15000824</t>
  </si>
  <si>
    <t>Vũ Hoàng</t>
  </si>
  <si>
    <t>Quyền</t>
  </si>
  <si>
    <t>04/10/1996</t>
  </si>
  <si>
    <t>15000796</t>
  </si>
  <si>
    <t>Nguyễn Huỳnh Hoàng</t>
  </si>
  <si>
    <t>15000803</t>
  </si>
  <si>
    <t>03/08/1997</t>
  </si>
  <si>
    <t>15000819</t>
  </si>
  <si>
    <t>15000885</t>
  </si>
  <si>
    <t>Huỳnh Tấn</t>
  </si>
  <si>
    <t>06/12/1996</t>
  </si>
  <si>
    <t>15000895</t>
  </si>
  <si>
    <t>Đặng Hửu Quốc</t>
  </si>
  <si>
    <t>15000804</t>
  </si>
  <si>
    <t>Trịnh Văn</t>
  </si>
  <si>
    <t>04/06/1996</t>
  </si>
  <si>
    <t>15000902</t>
  </si>
  <si>
    <t>01/09/1997</t>
  </si>
  <si>
    <t>15000816</t>
  </si>
  <si>
    <t>Tơ</t>
  </si>
  <si>
    <t>15000818</t>
  </si>
  <si>
    <t>Hồng Song</t>
  </si>
  <si>
    <t>03/09/1997</t>
  </si>
  <si>
    <t>15000922</t>
  </si>
  <si>
    <t>Đặng Hoàng</t>
  </si>
  <si>
    <t>15000942</t>
  </si>
  <si>
    <t>11/11/1996</t>
  </si>
  <si>
    <t>15000842</t>
  </si>
  <si>
    <t>15000958</t>
  </si>
  <si>
    <t>Nông Thành</t>
  </si>
  <si>
    <t>07/10/1996</t>
  </si>
  <si>
    <t>15000860</t>
  </si>
  <si>
    <t>Mai Xuân</t>
  </si>
  <si>
    <t>22/09/1997</t>
  </si>
  <si>
    <t>15001742</t>
  </si>
  <si>
    <t>Ngô Việt</t>
  </si>
  <si>
    <t>24/10/1997</t>
  </si>
  <si>
    <t>15000869</t>
  </si>
  <si>
    <t>Trần Minh</t>
  </si>
  <si>
    <t>Tuấn</t>
  </si>
  <si>
    <t>15000888</t>
  </si>
  <si>
    <t>Trần Văn</t>
  </si>
  <si>
    <t>15000643</t>
  </si>
  <si>
    <t>Bùi Trường</t>
  </si>
  <si>
    <t>15000764</t>
  </si>
  <si>
    <t>Nguyễn Chung Thiên</t>
  </si>
  <si>
    <t>Ân</t>
  </si>
  <si>
    <t>16/02/1997</t>
  </si>
  <si>
    <t>15000787</t>
  </si>
  <si>
    <t>09/07/1996</t>
  </si>
  <si>
    <t>15000639</t>
  </si>
  <si>
    <t>Nguyễn Thái</t>
  </si>
  <si>
    <t>17/11/1996</t>
  </si>
  <si>
    <t>15000627</t>
  </si>
  <si>
    <t>Chí</t>
  </si>
  <si>
    <t>15000593</t>
  </si>
  <si>
    <t>10/09/1997</t>
  </si>
  <si>
    <t>15000746</t>
  </si>
  <si>
    <t>Võ Quốc</t>
  </si>
  <si>
    <t>03/07/1997</t>
  </si>
  <si>
    <t>15000600</t>
  </si>
  <si>
    <t>Ngô Hàng Thúy</t>
  </si>
  <si>
    <t>Đông</t>
  </si>
  <si>
    <t>05/02/1997</t>
  </si>
  <si>
    <t>15003058</t>
  </si>
  <si>
    <t>Vy Ngọc</t>
  </si>
  <si>
    <t>Đồng</t>
  </si>
  <si>
    <t>05/03/1997</t>
  </si>
  <si>
    <t>15000692</t>
  </si>
  <si>
    <t>Huỳnh</t>
  </si>
  <si>
    <t>Đức</t>
  </si>
  <si>
    <t>01/05/1997</t>
  </si>
  <si>
    <t>15000634</t>
  </si>
  <si>
    <t>Lê Tiến</t>
  </si>
  <si>
    <t>05/06/1997</t>
  </si>
  <si>
    <t>15000665</t>
  </si>
  <si>
    <t>Đỗ Quốc</t>
  </si>
  <si>
    <t>23/03/1997</t>
  </si>
  <si>
    <t>15000705</t>
  </si>
  <si>
    <t>Phan Tiến</t>
  </si>
  <si>
    <t>08/04/1997</t>
  </si>
  <si>
    <t>15003067</t>
  </si>
  <si>
    <t>Hồ Nguyễn Đắc</t>
  </si>
  <si>
    <t>15000656</t>
  </si>
  <si>
    <t>Huỳnh Nhật</t>
  </si>
  <si>
    <t>21/11/1997</t>
  </si>
  <si>
    <t>15000649</t>
  </si>
  <si>
    <t>15000770</t>
  </si>
  <si>
    <t>28/08/1997</t>
  </si>
  <si>
    <t>VPNQ_HT.30/11/2015CC</t>
  </si>
  <si>
    <t>15000695</t>
  </si>
  <si>
    <t>Tân Trí</t>
  </si>
  <si>
    <t>15000684</t>
  </si>
  <si>
    <t>Hân</t>
  </si>
  <si>
    <t>15000702</t>
  </si>
  <si>
    <t>19/11/1994</t>
  </si>
  <si>
    <t>15003202</t>
  </si>
  <si>
    <t>Nguyễn Hữu</t>
  </si>
  <si>
    <t>03/05/1997</t>
  </si>
  <si>
    <t>15000732</t>
  </si>
  <si>
    <t>19/08/1996</t>
  </si>
  <si>
    <t>15000632</t>
  </si>
  <si>
    <t>07/04/1997</t>
  </si>
  <si>
    <t>15000614</t>
  </si>
  <si>
    <t>Lê Thanh</t>
  </si>
  <si>
    <t>24/04/1997</t>
  </si>
  <si>
    <t>15000659</t>
  </si>
  <si>
    <t>Võ Đức</t>
  </si>
  <si>
    <t>15000630</t>
  </si>
  <si>
    <t>Nguyễn Phạm An</t>
  </si>
  <si>
    <t>Khang</t>
  </si>
  <si>
    <t>27/11/1997</t>
  </si>
  <si>
    <t>15000681</t>
  </si>
  <si>
    <t>Khởi</t>
  </si>
  <si>
    <t>13/02/1997</t>
  </si>
  <si>
    <t>15000609</t>
  </si>
  <si>
    <t>Đặng Vỉnh</t>
  </si>
  <si>
    <t>01/02/1997</t>
  </si>
  <si>
    <t>15000595</t>
  </si>
  <si>
    <t>Nguyễn Hoàng</t>
  </si>
  <si>
    <t>06/05/1996</t>
  </si>
  <si>
    <t>15001718</t>
  </si>
  <si>
    <t>Lê Thành</t>
  </si>
  <si>
    <t>Lợi</t>
  </si>
  <si>
    <t>15003428</t>
  </si>
  <si>
    <t>Phan Huỳnh</t>
  </si>
  <si>
    <t>15000603</t>
  </si>
  <si>
    <t>Nguyễn Văn</t>
  </si>
  <si>
    <t>15000633</t>
  </si>
  <si>
    <t>10/03/1997</t>
  </si>
  <si>
    <t>15000712</t>
  </si>
  <si>
    <t>Võ Hoài</t>
  </si>
  <si>
    <t>15000741</t>
  </si>
  <si>
    <t>15000660</t>
  </si>
  <si>
    <t>15000706</t>
  </si>
  <si>
    <t>Suốs Ra</t>
  </si>
  <si>
    <t>Phết</t>
  </si>
  <si>
    <t>29/02/1996</t>
  </si>
  <si>
    <t>15000653</t>
  </si>
  <si>
    <t>15001797</t>
  </si>
  <si>
    <t>Kiều  Xuân</t>
  </si>
  <si>
    <t>07/08/1997</t>
  </si>
  <si>
    <t>15001738</t>
  </si>
  <si>
    <t>17/06/1995</t>
  </si>
  <si>
    <t>15000726</t>
  </si>
  <si>
    <t>15000596</t>
  </si>
  <si>
    <t>Quang</t>
  </si>
  <si>
    <t>15000734</t>
  </si>
  <si>
    <t>15000758</t>
  </si>
  <si>
    <t>Lâm Trọng</t>
  </si>
  <si>
    <t>Tấn</t>
  </si>
  <si>
    <t>28/12/1996</t>
  </si>
  <si>
    <t>15000715</t>
  </si>
  <si>
    <t>Trương Quốc</t>
  </si>
  <si>
    <t>19/06/1997</t>
  </si>
  <si>
    <t>15000589</t>
  </si>
  <si>
    <t>Bùi Vương Vĩnh</t>
  </si>
  <si>
    <t>13/07/1997</t>
  </si>
  <si>
    <t>15000651</t>
  </si>
  <si>
    <t>Giang Đức</t>
  </si>
  <si>
    <t>01/06/1996</t>
  </si>
  <si>
    <t>15000718</t>
  </si>
  <si>
    <t>Huỳnh Ngọc</t>
  </si>
  <si>
    <t>14/07/1997</t>
  </si>
  <si>
    <t>15001987</t>
  </si>
  <si>
    <t>Phan Hữu</t>
  </si>
  <si>
    <t>26/10/1997</t>
  </si>
  <si>
    <t>15000631</t>
  </si>
  <si>
    <t>17/04/1997</t>
  </si>
  <si>
    <t>15000655</t>
  </si>
  <si>
    <t>Nguyễn Chánh</t>
  </si>
  <si>
    <t>Triệu</t>
  </si>
  <si>
    <t>22/04/1997</t>
  </si>
  <si>
    <t>15000768</t>
  </si>
  <si>
    <t>28/10/1996</t>
  </si>
  <si>
    <t>15000730</t>
  </si>
  <si>
    <t>12/09/1997</t>
  </si>
  <si>
    <t>15000587</t>
  </si>
  <si>
    <t>Nguyễn Minh</t>
  </si>
  <si>
    <t>Trường</t>
  </si>
  <si>
    <t>15000731</t>
  </si>
  <si>
    <t>Tú</t>
  </si>
  <si>
    <t>06/08/1997</t>
  </si>
  <si>
    <t>15000763</t>
  </si>
  <si>
    <t>07/02/1997</t>
  </si>
  <si>
    <t>15000769</t>
  </si>
  <si>
    <t>Đinh Hữu</t>
  </si>
  <si>
    <t>28/11/1997</t>
  </si>
  <si>
    <t>15000755</t>
  </si>
  <si>
    <t>Huỳnh Phong</t>
  </si>
  <si>
    <t>15000583</t>
  </si>
  <si>
    <t>Ngô Năng</t>
  </si>
  <si>
    <t>15000539</t>
  </si>
  <si>
    <t>Hồ Trần</t>
  </si>
  <si>
    <t>02/07/1997</t>
  </si>
  <si>
    <t>15000486</t>
  </si>
  <si>
    <t>Nguyễn Trần Ngọc</t>
  </si>
  <si>
    <t>15000502</t>
  </si>
  <si>
    <t>Nguyễn Tuấn</t>
  </si>
  <si>
    <t>11/02/1997</t>
  </si>
  <si>
    <t>15000374</t>
  </si>
  <si>
    <t>30/07/1996</t>
  </si>
  <si>
    <t>15000528</t>
  </si>
  <si>
    <t>15000328</t>
  </si>
  <si>
    <t>Phạm Lâm</t>
  </si>
  <si>
    <t>14/08/1997</t>
  </si>
  <si>
    <t>15002021</t>
  </si>
  <si>
    <t>Trương Nguyễn Ngọc</t>
  </si>
  <si>
    <t>Đoan</t>
  </si>
  <si>
    <t>15000526</t>
  </si>
  <si>
    <t>Huỳnh Phương</t>
  </si>
  <si>
    <t>15000447</t>
  </si>
  <si>
    <t>30/09/1997</t>
  </si>
  <si>
    <t>15000558</t>
  </si>
  <si>
    <t>Đinh Thanh</t>
  </si>
  <si>
    <t>15000420</t>
  </si>
  <si>
    <t>Mai Nhật Khương</t>
  </si>
  <si>
    <t>15000361</t>
  </si>
  <si>
    <t>Trần Phúc</t>
  </si>
  <si>
    <t>22/09/1996</t>
  </si>
  <si>
    <t>15000458</t>
  </si>
  <si>
    <t>Đặng Vũ</t>
  </si>
  <si>
    <t>15000469</t>
  </si>
  <si>
    <t>06/06/1997</t>
  </si>
  <si>
    <t>15000457</t>
  </si>
  <si>
    <t>19/09/1996</t>
  </si>
  <si>
    <t>15000504</t>
  </si>
  <si>
    <t>Lâm Kim</t>
  </si>
  <si>
    <t>02/08/1995</t>
  </si>
  <si>
    <t>15000463</t>
  </si>
  <si>
    <t>Nguyễn Đăng</t>
  </si>
  <si>
    <t>24/08/1996</t>
  </si>
  <si>
    <t>15000507</t>
  </si>
  <si>
    <t>Phạm Anh</t>
  </si>
  <si>
    <t>03/08/1996</t>
  </si>
  <si>
    <t>15000284</t>
  </si>
  <si>
    <t>Lai</t>
  </si>
  <si>
    <t>15000327</t>
  </si>
  <si>
    <t>Huỳnh Kim</t>
  </si>
  <si>
    <t>16/10/1996</t>
  </si>
  <si>
    <t>15000554</t>
  </si>
  <si>
    <t>Cao Phi</t>
  </si>
  <si>
    <t>15003070</t>
  </si>
  <si>
    <t>Ngô Đức</t>
  </si>
  <si>
    <t>27/08/1997</t>
  </si>
  <si>
    <t>15000557</t>
  </si>
  <si>
    <t>01/11/1997</t>
  </si>
  <si>
    <t>15000465</t>
  </si>
  <si>
    <t>Đào Bá</t>
  </si>
  <si>
    <t>18/12/1996</t>
  </si>
  <si>
    <t>15000445</t>
  </si>
  <si>
    <t>Trịnh Thanh</t>
  </si>
  <si>
    <t>20/09/1996</t>
  </si>
  <si>
    <t>15000575</t>
  </si>
  <si>
    <t>Đặng Nguyễn Nguyên</t>
  </si>
  <si>
    <t>15000076</t>
  </si>
  <si>
    <t>06/08/1995</t>
  </si>
  <si>
    <t>15000480</t>
  </si>
  <si>
    <t>Hoàng Dương</t>
  </si>
  <si>
    <t>22/02/1995</t>
  </si>
  <si>
    <t>15000491</t>
  </si>
  <si>
    <t>01/07/1997</t>
  </si>
  <si>
    <t>15000436</t>
  </si>
  <si>
    <t>Bùi Ngọc Trường</t>
  </si>
  <si>
    <t>24/02/1997</t>
  </si>
  <si>
    <t>15000535</t>
  </si>
  <si>
    <t>Đỗ Khánh</t>
  </si>
  <si>
    <t>01/08/1997</t>
  </si>
  <si>
    <t>15000550</t>
  </si>
  <si>
    <t>Lê Đình Hoàng</t>
  </si>
  <si>
    <t>15000490</t>
  </si>
  <si>
    <t>Trần Thái</t>
  </si>
  <si>
    <t>15000547</t>
  </si>
  <si>
    <t>Huỳnh Bảo</t>
  </si>
  <si>
    <t>27/02/1997</t>
  </si>
  <si>
    <t>15000500</t>
  </si>
  <si>
    <t>20/01/1996</t>
  </si>
  <si>
    <t>15000555</t>
  </si>
  <si>
    <t>Phạm Tới</t>
  </si>
  <si>
    <t>15000298</t>
  </si>
  <si>
    <t>29/01/1997</t>
  </si>
  <si>
    <t>15000179</t>
  </si>
  <si>
    <t>Vũ Hồng</t>
  </si>
  <si>
    <t>02/10/1995</t>
  </si>
  <si>
    <t>15000498</t>
  </si>
  <si>
    <t>Thắm</t>
  </si>
  <si>
    <t>15003501</t>
  </si>
  <si>
    <t>Trần Bảo</t>
  </si>
  <si>
    <t>15001731</t>
  </si>
  <si>
    <t>Thi</t>
  </si>
  <si>
    <t>17/02/1997</t>
  </si>
  <si>
    <t>15000546</t>
  </si>
  <si>
    <t>Bùi Phúc</t>
  </si>
  <si>
    <t>24/07/1997</t>
  </si>
  <si>
    <t>15000356</t>
  </si>
  <si>
    <t>Phùng Chung</t>
  </si>
  <si>
    <t>15000524</t>
  </si>
  <si>
    <t>Lê Tiếp</t>
  </si>
  <si>
    <t>24/07/1996</t>
  </si>
  <si>
    <t>15000537</t>
  </si>
  <si>
    <t>Vũ Minh</t>
  </si>
  <si>
    <t>27/02/1996</t>
  </si>
  <si>
    <t>15000433</t>
  </si>
  <si>
    <t>Nguyễn</t>
  </si>
  <si>
    <t>15000517</t>
  </si>
  <si>
    <t>Nguyễn Trí</t>
  </si>
  <si>
    <t>27/12/1997</t>
  </si>
  <si>
    <t>15000495</t>
  </si>
  <si>
    <t>Nguyễn Đình</t>
  </si>
  <si>
    <t>08/10/1996</t>
  </si>
  <si>
    <t>15003486</t>
  </si>
  <si>
    <t>15000565</t>
  </si>
  <si>
    <t>Phạm Thành</t>
  </si>
  <si>
    <t>15000505</t>
  </si>
  <si>
    <t>Nguyễn Dương Nhật</t>
  </si>
  <si>
    <t>15000344</t>
  </si>
  <si>
    <t>Lý Anh</t>
  </si>
  <si>
    <t>08/12/1991</t>
  </si>
  <si>
    <t>15000477</t>
  </si>
  <si>
    <t>15000283</t>
  </si>
  <si>
    <t>Thái Nhựt</t>
  </si>
  <si>
    <t>20/05/1997</t>
  </si>
  <si>
    <t>15000492</t>
  </si>
  <si>
    <t>09/01/1996</t>
  </si>
  <si>
    <t>15000435</t>
  </si>
  <si>
    <t>Lê Nguyễn Trọng</t>
  </si>
  <si>
    <t>14/04/1997</t>
  </si>
  <si>
    <t>15000488</t>
  </si>
  <si>
    <t>Trần Ngọc</t>
  </si>
  <si>
    <t>15003071</t>
  </si>
  <si>
    <t>Bùi Vỹ</t>
  </si>
  <si>
    <t>24/08/1997</t>
  </si>
  <si>
    <t>15001001</t>
  </si>
  <si>
    <t>Dương Gia</t>
  </si>
  <si>
    <t>21/08/1996</t>
  </si>
  <si>
    <t>15CĐ-Ô4</t>
  </si>
  <si>
    <t>15001057</t>
  </si>
  <si>
    <t>Lê Chí</t>
  </si>
  <si>
    <t>15001066</t>
  </si>
  <si>
    <t>Bình</t>
  </si>
  <si>
    <t>10/02/1997</t>
  </si>
  <si>
    <t>15001060</t>
  </si>
  <si>
    <t>27/04/1997</t>
  </si>
  <si>
    <t>15001089</t>
  </si>
  <si>
    <t>15001096</t>
  </si>
  <si>
    <t>05/12/1997</t>
  </si>
  <si>
    <t>15001071</t>
  </si>
  <si>
    <t>15000994</t>
  </si>
  <si>
    <t>11/02/1996</t>
  </si>
  <si>
    <t>15000985</t>
  </si>
  <si>
    <t>15001025</t>
  </si>
  <si>
    <t>Nguyễn Trọng</t>
  </si>
  <si>
    <t>15001002</t>
  </si>
  <si>
    <t>19/11/1996</t>
  </si>
  <si>
    <t>15001047</t>
  </si>
  <si>
    <t>30/05/1996</t>
  </si>
  <si>
    <t>15001101</t>
  </si>
  <si>
    <t>15001058</t>
  </si>
  <si>
    <t>15001122</t>
  </si>
  <si>
    <t>Phạm Phúc</t>
  </si>
  <si>
    <t>09/12/1996</t>
  </si>
  <si>
    <t>15001052</t>
  </si>
  <si>
    <t>Mai Nguyễn Hùng</t>
  </si>
  <si>
    <t>15000976</t>
  </si>
  <si>
    <t>Ngô Quang</t>
  </si>
  <si>
    <t>Hiền</t>
  </si>
  <si>
    <t>09/05/1997</t>
  </si>
  <si>
    <t>15001103</t>
  </si>
  <si>
    <t>03/10/1997</t>
  </si>
  <si>
    <t>15001150</t>
  </si>
  <si>
    <t>04/04/1997</t>
  </si>
  <si>
    <t>15001055</t>
  </si>
  <si>
    <t>18/12/1997</t>
  </si>
  <si>
    <t>15001088</t>
  </si>
  <si>
    <t>Châu Quốc</t>
  </si>
  <si>
    <t>31/05/1997</t>
  </si>
  <si>
    <t>15001729</t>
  </si>
  <si>
    <t>Đặng Tuấn</t>
  </si>
  <si>
    <t>12/06/1995</t>
  </si>
  <si>
    <t>15001153</t>
  </si>
  <si>
    <t>Trương Võ Tấn</t>
  </si>
  <si>
    <t>19/09/1995</t>
  </si>
  <si>
    <t>15001157</t>
  </si>
  <si>
    <t>20/03/1996</t>
  </si>
  <si>
    <t>15001070</t>
  </si>
  <si>
    <t>Âu Nguyễn Duy</t>
  </si>
  <si>
    <t>21/06/1996</t>
  </si>
  <si>
    <t>15001024</t>
  </si>
  <si>
    <t>Nguyễn Phúc Quang</t>
  </si>
  <si>
    <t>15001032</t>
  </si>
  <si>
    <t>Lê Duy</t>
  </si>
  <si>
    <t>Lân</t>
  </si>
  <si>
    <t>03/01/1997</t>
  </si>
  <si>
    <t>15001043</t>
  </si>
  <si>
    <t>Trần Phước Chiêu</t>
  </si>
  <si>
    <t>26/10/1996</t>
  </si>
  <si>
    <t>15001161</t>
  </si>
  <si>
    <t>29/05/1997</t>
  </si>
  <si>
    <t>15001038</t>
  </si>
  <si>
    <t>30/05/1997</t>
  </si>
  <si>
    <t>15001121</t>
  </si>
  <si>
    <t>Lưu</t>
  </si>
  <si>
    <t>13/06/1996</t>
  </si>
  <si>
    <t>15001072</t>
  </si>
  <si>
    <t>Ngô Trường</t>
  </si>
  <si>
    <t>09/12/1997</t>
  </si>
  <si>
    <t>15001144</t>
  </si>
  <si>
    <t>09/10/1997</t>
  </si>
  <si>
    <t>15000981</t>
  </si>
  <si>
    <t>Trương Ngọc Phương</t>
  </si>
  <si>
    <t>28/12/1997</t>
  </si>
  <si>
    <t>15000968</t>
  </si>
  <si>
    <t>15000978</t>
  </si>
  <si>
    <t>Tô Xuân</t>
  </si>
  <si>
    <t>Nhu</t>
  </si>
  <si>
    <t>13/04/1997</t>
  </si>
  <si>
    <t>15000971</t>
  </si>
  <si>
    <t>Nguyễn Như</t>
  </si>
  <si>
    <t>15001078</t>
  </si>
  <si>
    <t>15001093</t>
  </si>
  <si>
    <t>Huỳnh Trương</t>
  </si>
  <si>
    <t>08/10/1997</t>
  </si>
  <si>
    <t>15000995</t>
  </si>
  <si>
    <t>Lê Nhật</t>
  </si>
  <si>
    <t>15001029</t>
  </si>
  <si>
    <t>15001163</t>
  </si>
  <si>
    <t>11/01/1997</t>
  </si>
  <si>
    <t>15001068</t>
  </si>
  <si>
    <t>18/02/1995</t>
  </si>
  <si>
    <t>15001036</t>
  </si>
  <si>
    <t>25/06/1996</t>
  </si>
  <si>
    <t>15001135</t>
  </si>
  <si>
    <t>Võ Minh</t>
  </si>
  <si>
    <t>15001141</t>
  </si>
  <si>
    <t>Hồng Duy</t>
  </si>
  <si>
    <t>12/05/1995</t>
  </si>
  <si>
    <t>15001061</t>
  </si>
  <si>
    <t>Nguyễn Toàn</t>
  </si>
  <si>
    <t>24/09/1996</t>
  </si>
  <si>
    <t>15001031</t>
  </si>
  <si>
    <t>13/01/1997</t>
  </si>
  <si>
    <t>15001075</t>
  </si>
  <si>
    <t>Hồ Minh</t>
  </si>
  <si>
    <t>18/10/1994</t>
  </si>
  <si>
    <t>15001614</t>
  </si>
  <si>
    <t>15001037</t>
  </si>
  <si>
    <t>Trương Thái Tấn</t>
  </si>
  <si>
    <t>15001076</t>
  </si>
  <si>
    <t>Trần Thi</t>
  </si>
  <si>
    <t>16/06/1997</t>
  </si>
  <si>
    <t>15001100</t>
  </si>
  <si>
    <t>Thọ</t>
  </si>
  <si>
    <t>15000977</t>
  </si>
  <si>
    <t>Nguyễn Công</t>
  </si>
  <si>
    <t>16/12/1997</t>
  </si>
  <si>
    <t>15001725</t>
  </si>
  <si>
    <t>Toản</t>
  </si>
  <si>
    <t>15001074</t>
  </si>
  <si>
    <t>15001108</t>
  </si>
  <si>
    <t>02/03/1997</t>
  </si>
  <si>
    <t>15001028</t>
  </si>
  <si>
    <t>Trần Phủ Dương</t>
  </si>
  <si>
    <t>16/07/1996</t>
  </si>
  <si>
    <t>15001255</t>
  </si>
  <si>
    <t>20/02/1997</t>
  </si>
  <si>
    <t>15CĐ-Ô5</t>
  </si>
  <si>
    <t>15001256</t>
  </si>
  <si>
    <t>23/10/1997</t>
  </si>
  <si>
    <t>15001215</t>
  </si>
  <si>
    <t>Phan Quốc</t>
  </si>
  <si>
    <t>24/03/1997</t>
  </si>
  <si>
    <t>15001325</t>
  </si>
  <si>
    <t>17/03/1997</t>
  </si>
  <si>
    <t>15001194</t>
  </si>
  <si>
    <t>Nguyễn Quốc</t>
  </si>
  <si>
    <t>Đạt</t>
  </si>
  <si>
    <t>08/03/1996</t>
  </si>
  <si>
    <t>15001393</t>
  </si>
  <si>
    <t>15001278</t>
  </si>
  <si>
    <t>12/09/1996</t>
  </si>
  <si>
    <t>15001166</t>
  </si>
  <si>
    <t>Bùi Nhật</t>
  </si>
  <si>
    <t>07/12/1997</t>
  </si>
  <si>
    <t>15001170</t>
  </si>
  <si>
    <t>Hoàng Mạnh</t>
  </si>
  <si>
    <t>28/04/1997</t>
  </si>
  <si>
    <t>15001202</t>
  </si>
  <si>
    <t>Lê Nguyễn Khánh</t>
  </si>
  <si>
    <t>10/08/1996</t>
  </si>
  <si>
    <t>15001220</t>
  </si>
  <si>
    <t>Tống Lâm</t>
  </si>
  <si>
    <t>15001164</t>
  </si>
  <si>
    <t>Trần Phan Quang</t>
  </si>
  <si>
    <t>15/08/1997</t>
  </si>
  <si>
    <t>15001389</t>
  </si>
  <si>
    <t>23/04/1997</t>
  </si>
  <si>
    <t>15001619</t>
  </si>
  <si>
    <t>Hiến</t>
  </si>
  <si>
    <t>15001421</t>
  </si>
  <si>
    <t>Phạm Hoàng</t>
  </si>
  <si>
    <t>15001375</t>
  </si>
  <si>
    <t>Võ Đoàn</t>
  </si>
  <si>
    <t>15001224</t>
  </si>
  <si>
    <t>Đặng Khánh</t>
  </si>
  <si>
    <t>15001287</t>
  </si>
  <si>
    <t>15001248</t>
  </si>
  <si>
    <t>15/08/1996</t>
  </si>
  <si>
    <t>15001196</t>
  </si>
  <si>
    <t>Trần Đăng</t>
  </si>
  <si>
    <t>12/10/1997</t>
  </si>
  <si>
    <t>15001178</t>
  </si>
  <si>
    <t>22/02/1996</t>
  </si>
  <si>
    <t>15001319</t>
  </si>
  <si>
    <t>28/02/1997</t>
  </si>
  <si>
    <t>15001409</t>
  </si>
  <si>
    <t>Liêm</t>
  </si>
  <si>
    <t>25/1/1997</t>
  </si>
  <si>
    <t>15001195</t>
  </si>
  <si>
    <t>Ngô Xuân</t>
  </si>
  <si>
    <t>04/11/1997</t>
  </si>
  <si>
    <t>15001396</t>
  </si>
  <si>
    <t>15001385</t>
  </si>
  <si>
    <t>Nguyễn Nhựt</t>
  </si>
  <si>
    <t>05/11/1997</t>
  </si>
  <si>
    <t>15001206</t>
  </si>
  <si>
    <t>22/10/1997</t>
  </si>
  <si>
    <t>15001282</t>
  </si>
  <si>
    <t>Mai Bình Hữu</t>
  </si>
  <si>
    <t>29/11/1997</t>
  </si>
  <si>
    <t>15001361</t>
  </si>
  <si>
    <t>15/02/1997</t>
  </si>
  <si>
    <t>15001341</t>
  </si>
  <si>
    <t>Huỳnh Mai</t>
  </si>
  <si>
    <t>13/06/1997</t>
  </si>
  <si>
    <t>15001300</t>
  </si>
  <si>
    <t>15001183</t>
  </si>
  <si>
    <t>Tạ Minh</t>
  </si>
  <si>
    <t>15001222</t>
  </si>
  <si>
    <t>Phan Thanh</t>
  </si>
  <si>
    <t>15001214</t>
  </si>
  <si>
    <t>Lê Hữu</t>
  </si>
  <si>
    <t>15001217</t>
  </si>
  <si>
    <t>Phùng Cơn</t>
  </si>
  <si>
    <t>Sóng</t>
  </si>
  <si>
    <t>20/06/1996</t>
  </si>
  <si>
    <t>15001339</t>
  </si>
  <si>
    <t>Sỹ</t>
  </si>
  <si>
    <t>15002785</t>
  </si>
  <si>
    <t>10/07/1997</t>
  </si>
  <si>
    <t>15001329</t>
  </si>
  <si>
    <t>Lương Tấn</t>
  </si>
  <si>
    <t>15001169</t>
  </si>
  <si>
    <t>Huỳnh Đình</t>
  </si>
  <si>
    <t>15001321</t>
  </si>
  <si>
    <t>15001635</t>
  </si>
  <si>
    <t>Phạm Văn</t>
  </si>
  <si>
    <t>27/06/1997</t>
  </si>
  <si>
    <t>15001213</t>
  </si>
  <si>
    <t>Hồ Quang</t>
  </si>
  <si>
    <t>22/07/1997</t>
  </si>
  <si>
    <t>15001292</t>
  </si>
  <si>
    <t>Phạm Thái</t>
  </si>
  <si>
    <t>25/12/1997</t>
  </si>
  <si>
    <t>15001330</t>
  </si>
  <si>
    <t>Thảo</t>
  </si>
  <si>
    <t>15001342</t>
  </si>
  <si>
    <t>Thạo</t>
  </si>
  <si>
    <t>15001207</t>
  </si>
  <si>
    <t>Nguyễn Tấn Trí</t>
  </si>
  <si>
    <t>10/11/1995</t>
  </si>
  <si>
    <t>15001268</t>
  </si>
  <si>
    <t>Nguyễn Phan Ngọc</t>
  </si>
  <si>
    <t>15001221</t>
  </si>
  <si>
    <t>Dương Minh</t>
  </si>
  <si>
    <t>15001290</t>
  </si>
  <si>
    <t>Thủ</t>
  </si>
  <si>
    <t>06/04/1997</t>
  </si>
  <si>
    <t>15001244</t>
  </si>
  <si>
    <t>Bạch Minh</t>
  </si>
  <si>
    <t>23/07/1993</t>
  </si>
  <si>
    <t>15001227</t>
  </si>
  <si>
    <t>Đái Thành</t>
  </si>
  <si>
    <t>15001381</t>
  </si>
  <si>
    <t>19/03/1997</t>
  </si>
  <si>
    <t>15001257</t>
  </si>
  <si>
    <t>16/06/1995</t>
  </si>
  <si>
    <t>15001204</t>
  </si>
  <si>
    <t>Dương Nhật</t>
  </si>
  <si>
    <t>15001350</t>
  </si>
  <si>
    <t>Nguyễn Nhật</t>
  </si>
  <si>
    <t>07/07/1997</t>
  </si>
  <si>
    <t>15001192</t>
  </si>
  <si>
    <t>23/11/1997</t>
  </si>
  <si>
    <t>15001364</t>
  </si>
  <si>
    <t>Lê Phước Minh</t>
  </si>
  <si>
    <t>06/01/1996</t>
  </si>
  <si>
    <t>15001390</t>
  </si>
  <si>
    <t>Phạm Thanh</t>
  </si>
  <si>
    <t>15001284</t>
  </si>
  <si>
    <t>Sỳ Trùng</t>
  </si>
  <si>
    <t>15001397</t>
  </si>
  <si>
    <t>07/11/1994</t>
  </si>
  <si>
    <t>15001437</t>
  </si>
  <si>
    <t>Tô Vũ Hải</t>
  </si>
  <si>
    <t>15001541</t>
  </si>
  <si>
    <t>Vương Hùng</t>
  </si>
  <si>
    <t>15001491</t>
  </si>
  <si>
    <t>Ngô Gia Quốc</t>
  </si>
  <si>
    <t>15001681</t>
  </si>
  <si>
    <t>Vũ Phạm Thái</t>
  </si>
  <si>
    <t>Bình</t>
  </si>
  <si>
    <t>02/02/1996</t>
  </si>
  <si>
    <t>15002353</t>
  </si>
  <si>
    <t>Đặng Minh</t>
  </si>
  <si>
    <t>Cang</t>
  </si>
  <si>
    <t>15001676</t>
  </si>
  <si>
    <t>15001636</t>
  </si>
  <si>
    <t>Ngô Thành</t>
  </si>
  <si>
    <t>31/08/1997</t>
  </si>
  <si>
    <t>15003493</t>
  </si>
  <si>
    <t>15001581</t>
  </si>
  <si>
    <t>Lương Lâm Thế</t>
  </si>
  <si>
    <t>Dĩ</t>
  </si>
  <si>
    <t>03/07/1996</t>
  </si>
  <si>
    <t>15001480</t>
  </si>
  <si>
    <t>15001502</t>
  </si>
  <si>
    <t>09/08/1996</t>
  </si>
  <si>
    <t>15001586</t>
  </si>
  <si>
    <t>Văn Hữu</t>
  </si>
  <si>
    <t>15001463</t>
  </si>
  <si>
    <t>19/02/1996</t>
  </si>
  <si>
    <t>Hộ nghèo</t>
  </si>
  <si>
    <t>15001710</t>
  </si>
  <si>
    <t>13/09/1997</t>
  </si>
  <si>
    <t>15001667</t>
  </si>
  <si>
    <t>29/12/1996</t>
  </si>
  <si>
    <t>15001436</t>
  </si>
  <si>
    <t>Võ Tấn</t>
  </si>
  <si>
    <t>27/12/1995</t>
  </si>
  <si>
    <t>15001566</t>
  </si>
  <si>
    <t>Trần Đình</t>
  </si>
  <si>
    <t>Hào</t>
  </si>
  <si>
    <t>22/08/1996</t>
  </si>
  <si>
    <t>15001521</t>
  </si>
  <si>
    <t>17/09/1997</t>
  </si>
  <si>
    <t>15001438</t>
  </si>
  <si>
    <t>19/09/1997</t>
  </si>
  <si>
    <t>15001569</t>
  </si>
  <si>
    <t>15001616</t>
  </si>
  <si>
    <t>Nguyễn Thanh</t>
  </si>
  <si>
    <t>Học</t>
  </si>
  <si>
    <t>15001453</t>
  </si>
  <si>
    <t>15001465</t>
  </si>
  <si>
    <t>Phạm Đăng</t>
  </si>
  <si>
    <t>15001457</t>
  </si>
  <si>
    <t>Tiêu Đoàn Anh</t>
  </si>
  <si>
    <t>19/05/1997</t>
  </si>
  <si>
    <t>15001506</t>
  </si>
  <si>
    <t>Nguyễn Anh</t>
  </si>
  <si>
    <t>Kiệt</t>
  </si>
  <si>
    <t>15001571</t>
  </si>
  <si>
    <t>Đào Minh</t>
  </si>
  <si>
    <t>15001578</t>
  </si>
  <si>
    <t>Nguyễn Chí</t>
  </si>
  <si>
    <t>19/12/1995</t>
  </si>
  <si>
    <t>15001497</t>
  </si>
  <si>
    <t>Hồ Bảo</t>
  </si>
  <si>
    <t>15001684</t>
  </si>
  <si>
    <t>Lê Hoàng</t>
  </si>
  <si>
    <t>15001645</t>
  </si>
  <si>
    <t>15001665</t>
  </si>
  <si>
    <t>Vòng Dịch</t>
  </si>
  <si>
    <t>28/03/1997</t>
  </si>
  <si>
    <t>15001611</t>
  </si>
  <si>
    <t>Trần Phương</t>
  </si>
  <si>
    <t>15001519</t>
  </si>
  <si>
    <t>Lê Trọng</t>
  </si>
  <si>
    <t>15001490</t>
  </si>
  <si>
    <t>Nguyễn Minh Hiếu</t>
  </si>
  <si>
    <t>Nhỏ</t>
  </si>
  <si>
    <t>28/09/1996</t>
  </si>
  <si>
    <t>15001454</t>
  </si>
  <si>
    <t>Phan Văn</t>
  </si>
  <si>
    <t>15001640</t>
  </si>
  <si>
    <t>15001523</t>
  </si>
  <si>
    <t>Nguyễn Thuận</t>
  </si>
  <si>
    <t>15003371</t>
  </si>
  <si>
    <t>Trịnh Ngọc</t>
  </si>
  <si>
    <t>15/07/1996</t>
  </si>
  <si>
    <t>15001459</t>
  </si>
  <si>
    <t>Vưu Thiên</t>
  </si>
  <si>
    <t>15001555</t>
  </si>
  <si>
    <t>06/09/1994</t>
  </si>
  <si>
    <t>15001484</t>
  </si>
  <si>
    <t>Phan Tấn</t>
  </si>
  <si>
    <t>09/06/1997</t>
  </si>
  <si>
    <t>15001482</t>
  </si>
  <si>
    <t>15002682</t>
  </si>
  <si>
    <t>Tàu</t>
  </si>
  <si>
    <t>15001697</t>
  </si>
  <si>
    <t>15001694</t>
  </si>
  <si>
    <t>Trần Lê Phúc</t>
  </si>
  <si>
    <t>15001703</t>
  </si>
  <si>
    <t>15001696</t>
  </si>
  <si>
    <t>Trương Hoàng</t>
  </si>
  <si>
    <t>26/12/1995</t>
  </si>
  <si>
    <t>15001473</t>
  </si>
  <si>
    <t>Đặng Thanh</t>
  </si>
  <si>
    <t>15001522</t>
  </si>
  <si>
    <t>Trần Phước</t>
  </si>
  <si>
    <t>31/08/1996</t>
  </si>
  <si>
    <t>15001543</t>
  </si>
  <si>
    <t>Hồ Minh</t>
  </si>
  <si>
    <t>Trí</t>
  </si>
  <si>
    <t>15001559</t>
  </si>
  <si>
    <t>Hoàng Minh</t>
  </si>
  <si>
    <t>02/06/1996</t>
  </si>
  <si>
    <t>15001448</t>
  </si>
  <si>
    <t>Phạm Đăng Quan Quốc</t>
  </si>
  <si>
    <t>Trình</t>
  </si>
  <si>
    <t>08/07/1997</t>
  </si>
  <si>
    <t>15001516</t>
  </si>
  <si>
    <t>15001449</t>
  </si>
  <si>
    <t>03/11/1997</t>
  </si>
  <si>
    <t>15001494</t>
  </si>
  <si>
    <t>Tuyến</t>
  </si>
  <si>
    <t>15001570</t>
  </si>
  <si>
    <t>Trương Đình</t>
  </si>
  <si>
    <t>Uy</t>
  </si>
  <si>
    <t>10/06/1996</t>
  </si>
  <si>
    <t>15002303</t>
  </si>
  <si>
    <t>18/02/1996</t>
  </si>
  <si>
    <t>15CĐ-Ô7</t>
  </si>
  <si>
    <t>15001870</t>
  </si>
  <si>
    <t>02/10/1996</t>
  </si>
  <si>
    <t>15001925</t>
  </si>
  <si>
    <t>Bửu</t>
  </si>
  <si>
    <t>11/09/1995</t>
  </si>
  <si>
    <t>15001883</t>
  </si>
  <si>
    <t>Chung</t>
  </si>
  <si>
    <t>15002286</t>
  </si>
  <si>
    <t>Công</t>
  </si>
  <si>
    <t>28/06/1997</t>
  </si>
  <si>
    <t>15002304</t>
  </si>
  <si>
    <t>15002228</t>
  </si>
  <si>
    <t>Nguyễn Tuyến</t>
  </si>
  <si>
    <t>12/12/1997</t>
  </si>
  <si>
    <t>15002176</t>
  </si>
  <si>
    <t>Bùi Phạm Gia</t>
  </si>
  <si>
    <t>12/03/1997</t>
  </si>
  <si>
    <t>15002254</t>
  </si>
  <si>
    <t>29/10/1997</t>
  </si>
  <si>
    <t>15003384</t>
  </si>
  <si>
    <t>09/07/1997</t>
  </si>
  <si>
    <t>15001890</t>
  </si>
  <si>
    <t>Võ Trường</t>
  </si>
  <si>
    <t>30/08/1997</t>
  </si>
  <si>
    <t>15001921</t>
  </si>
  <si>
    <t>01/03/1997</t>
  </si>
  <si>
    <t>15001863</t>
  </si>
  <si>
    <t>Võ Trịnh Chí</t>
  </si>
  <si>
    <t>15003497</t>
  </si>
  <si>
    <t>Kim Tín</t>
  </si>
  <si>
    <t>15001811</t>
  </si>
  <si>
    <t>Đỗ Quang</t>
  </si>
  <si>
    <t>Hà</t>
  </si>
  <si>
    <t>15001864</t>
  </si>
  <si>
    <t>15001745</t>
  </si>
  <si>
    <t>Nguyễn Kế</t>
  </si>
  <si>
    <t>15002171</t>
  </si>
  <si>
    <t>15002131</t>
  </si>
  <si>
    <t>Trương Huy</t>
  </si>
  <si>
    <t>12/08/1997</t>
  </si>
  <si>
    <t>15001823</t>
  </si>
  <si>
    <t>Đinh Tấn</t>
  </si>
  <si>
    <t>15001748</t>
  </si>
  <si>
    <t>Hà Gia</t>
  </si>
  <si>
    <t>15002063</t>
  </si>
  <si>
    <t>Lý Gia</t>
  </si>
  <si>
    <t>15002150</t>
  </si>
  <si>
    <t>15001923</t>
  </si>
  <si>
    <t>Trần Thanh</t>
  </si>
  <si>
    <t>15001773</t>
  </si>
  <si>
    <t>06/06/1996</t>
  </si>
  <si>
    <t>15002159</t>
  </si>
  <si>
    <t>Phạm Bá</t>
  </si>
  <si>
    <t>07/01/1996</t>
  </si>
  <si>
    <t>15002041</t>
  </si>
  <si>
    <t>Phan Nguyễn Duy</t>
  </si>
  <si>
    <t>15001993</t>
  </si>
  <si>
    <t>Văn Tấn</t>
  </si>
  <si>
    <t>15002093</t>
  </si>
  <si>
    <t>Nguyễn Phan Kim</t>
  </si>
  <si>
    <t>15002302</t>
  </si>
  <si>
    <t>11/12/1997</t>
  </si>
  <si>
    <t>15002168</t>
  </si>
  <si>
    <t>17/05/1996</t>
  </si>
  <si>
    <t>15002042</t>
  </si>
  <si>
    <t>Nguyễn Huỳnh</t>
  </si>
  <si>
    <t>15001973</t>
  </si>
  <si>
    <t>Ngân</t>
  </si>
  <si>
    <t>17/06/1997</t>
  </si>
  <si>
    <t>15002408</t>
  </si>
  <si>
    <t>15002207</t>
  </si>
  <si>
    <t>Trần Tài</t>
  </si>
  <si>
    <t>15002079</t>
  </si>
  <si>
    <t>15002226</t>
  </si>
  <si>
    <t>Võ Văn</t>
  </si>
  <si>
    <t>Oay</t>
  </si>
  <si>
    <t>10/12/1996</t>
  </si>
  <si>
    <t>15001783</t>
  </si>
  <si>
    <t>Phi</t>
  </si>
  <si>
    <t>15001766</t>
  </si>
  <si>
    <t>Nguyễn Phi</t>
  </si>
  <si>
    <t>17/12/1996</t>
  </si>
  <si>
    <t>15002092</t>
  </si>
  <si>
    <t>Quý</t>
  </si>
  <si>
    <t>15002165</t>
  </si>
  <si>
    <t>Điểu Hồng</t>
  </si>
  <si>
    <t>15002409</t>
  </si>
  <si>
    <t>Phạm Triệu Ngọc</t>
  </si>
  <si>
    <t>14/05/1997</t>
  </si>
  <si>
    <t>15001749</t>
  </si>
  <si>
    <t>Hồ Thanh</t>
  </si>
  <si>
    <t>29/06/1997</t>
  </si>
  <si>
    <t>Con TB 2/4</t>
  </si>
  <si>
    <t>15003278</t>
  </si>
  <si>
    <t>13/08/1996</t>
  </si>
  <si>
    <t>15002119</t>
  </si>
  <si>
    <t>Kiều Văn</t>
  </si>
  <si>
    <t>15002240</t>
  </si>
  <si>
    <t>Đặng Quốc</t>
  </si>
  <si>
    <t>26/10/1995</t>
  </si>
  <si>
    <t>15001827</t>
  </si>
  <si>
    <t>Ngô Tuấn</t>
  </si>
  <si>
    <t>04/12/1997</t>
  </si>
  <si>
    <t>15002148</t>
  </si>
  <si>
    <t>Lê Viết</t>
  </si>
  <si>
    <t>15001844</t>
  </si>
  <si>
    <t>15001762</t>
  </si>
  <si>
    <t>Nguyễn Bảo</t>
  </si>
  <si>
    <t>15002035</t>
  </si>
  <si>
    <t>15002075</t>
  </si>
  <si>
    <t>15001787</t>
  </si>
  <si>
    <t>Phạm Cao</t>
  </si>
  <si>
    <t>25/04/1996</t>
  </si>
  <si>
    <t>15001896</t>
  </si>
  <si>
    <t>Đỗ Hữu</t>
  </si>
  <si>
    <t>15002266</t>
  </si>
  <si>
    <t>13/11/1995</t>
  </si>
  <si>
    <t>15002146</t>
  </si>
  <si>
    <t>Phạm Quang</t>
  </si>
  <si>
    <t>28/10/1997</t>
  </si>
  <si>
    <t>15002187</t>
  </si>
  <si>
    <t>Mã Thanh</t>
  </si>
  <si>
    <t>04/05/1997</t>
  </si>
  <si>
    <t>15002433</t>
  </si>
  <si>
    <t>15002746</t>
  </si>
  <si>
    <t>18/04/1997</t>
  </si>
  <si>
    <t>15002703</t>
  </si>
  <si>
    <t>15002897</t>
  </si>
  <si>
    <t>15002704</t>
  </si>
  <si>
    <t>Trần Tiến</t>
  </si>
  <si>
    <t>15/07/1997</t>
  </si>
  <si>
    <t>15002723</t>
  </si>
  <si>
    <t>Phan Trường</t>
  </si>
  <si>
    <t>22/05/1997</t>
  </si>
  <si>
    <t>15002432</t>
  </si>
  <si>
    <t>Nguyễn Lam</t>
  </si>
  <si>
    <t>15002642</t>
  </si>
  <si>
    <t>Lê Công</t>
  </si>
  <si>
    <t>15002699</t>
  </si>
  <si>
    <t>08/12/1995</t>
  </si>
  <si>
    <t>15002820</t>
  </si>
  <si>
    <t>Lê Vũ</t>
  </si>
  <si>
    <t>15002589</t>
  </si>
  <si>
    <t>15003093</t>
  </si>
  <si>
    <t>Phạm Đức</t>
  </si>
  <si>
    <t>29/12/1997</t>
  </si>
  <si>
    <t>15002496</t>
  </si>
  <si>
    <t>14/12/1997</t>
  </si>
  <si>
    <t>15002853</t>
  </si>
  <si>
    <t>Nguyễn Thái Hoàng</t>
  </si>
  <si>
    <t>15002551</t>
  </si>
  <si>
    <t>Trần Duy</t>
  </si>
  <si>
    <t>13/12/1996</t>
  </si>
  <si>
    <t>15002675</t>
  </si>
  <si>
    <t>Đỗ Võ Duy</t>
  </si>
  <si>
    <t>Khương</t>
  </si>
  <si>
    <t>15002593</t>
  </si>
  <si>
    <t>15003099</t>
  </si>
  <si>
    <t>Nguyễn Viết Tùng</t>
  </si>
  <si>
    <t>11/07/1996</t>
  </si>
  <si>
    <t>15003080</t>
  </si>
  <si>
    <t>Võ Hoàng</t>
  </si>
  <si>
    <t>16/09/1995</t>
  </si>
  <si>
    <t>15003018</t>
  </si>
  <si>
    <t>26/07/1997</t>
  </si>
  <si>
    <t>MCCM</t>
  </si>
  <si>
    <t>15003109</t>
  </si>
  <si>
    <t>Luật</t>
  </si>
  <si>
    <t>15002493</t>
  </si>
  <si>
    <t>Bùi Thượng</t>
  </si>
  <si>
    <t>10/10/1997</t>
  </si>
  <si>
    <t>15002685</t>
  </si>
  <si>
    <t>31/12/1997</t>
  </si>
  <si>
    <t>15002621</t>
  </si>
  <si>
    <t>Lê Phạm Thanh</t>
  </si>
  <si>
    <t>Nhã</t>
  </si>
  <si>
    <t>Nữ</t>
  </si>
  <si>
    <t>15002544</t>
  </si>
  <si>
    <t>02/08/1996</t>
  </si>
  <si>
    <t>15002826</t>
  </si>
  <si>
    <t>Nguyễn Liêu Nhựt</t>
  </si>
  <si>
    <t>Pháp</t>
  </si>
  <si>
    <t>15002801</t>
  </si>
  <si>
    <t>Hồ Đức</t>
  </si>
  <si>
    <t>15002756</t>
  </si>
  <si>
    <t>Dương Kim</t>
  </si>
  <si>
    <t>15002670</t>
  </si>
  <si>
    <t>15002768</t>
  </si>
  <si>
    <t>08/03/1997</t>
  </si>
  <si>
    <t>15002745</t>
  </si>
  <si>
    <t>15002923</t>
  </si>
  <si>
    <t>Lưu Hữu</t>
  </si>
  <si>
    <t>15002596</t>
  </si>
  <si>
    <t>Hà Viết</t>
  </si>
  <si>
    <t>15002813</t>
  </si>
  <si>
    <t>01/12/1997</t>
  </si>
  <si>
    <t>15002769</t>
  </si>
  <si>
    <t>15002809</t>
  </si>
  <si>
    <t>15002681</t>
  </si>
  <si>
    <t>05/04/1997</t>
  </si>
  <si>
    <t>15002934</t>
  </si>
  <si>
    <t>17/11/1997</t>
  </si>
  <si>
    <t>15002830</t>
  </si>
  <si>
    <t>Trần Trọng</t>
  </si>
  <si>
    <t>Thức</t>
  </si>
  <si>
    <t>05/11/1995</t>
  </si>
  <si>
    <t>15002641</t>
  </si>
  <si>
    <t>16/03/1997</t>
  </si>
  <si>
    <t>15002970</t>
  </si>
  <si>
    <t>Cao Trung</t>
  </si>
  <si>
    <t>15002048</t>
  </si>
  <si>
    <t>Viết</t>
  </si>
  <si>
    <t>02/05/1997</t>
  </si>
  <si>
    <t>15001146</t>
  </si>
  <si>
    <t>Châu Thế</t>
  </si>
  <si>
    <t>15001869</t>
  </si>
  <si>
    <t>31/01/1997</t>
  </si>
  <si>
    <t>15001722</t>
  </si>
  <si>
    <t>30/12/1997</t>
  </si>
  <si>
    <t>15001073</t>
  </si>
  <si>
    <t>15000377</t>
  </si>
  <si>
    <t>Vĩnh</t>
  </si>
  <si>
    <t>15000966</t>
  </si>
  <si>
    <t>Châu  Hoàng</t>
  </si>
  <si>
    <t>15002933</t>
  </si>
  <si>
    <t>12/04/1996</t>
  </si>
  <si>
    <t>15001732</t>
  </si>
  <si>
    <t>26/09/1996</t>
  </si>
  <si>
    <t>15001532</t>
  </si>
  <si>
    <t>05/08/1995</t>
  </si>
  <si>
    <t>15002669</t>
  </si>
  <si>
    <t>Nguyễn Huy</t>
  </si>
  <si>
    <t>21/02/1996</t>
  </si>
  <si>
    <t>15000801</t>
  </si>
  <si>
    <t>Xuân</t>
  </si>
  <si>
    <t>15002643</t>
  </si>
  <si>
    <t>Thạch Nguyễn Vĩnh</t>
  </si>
  <si>
    <t>15003510</t>
  </si>
  <si>
    <t>Nguyễn Bùi Như</t>
  </si>
  <si>
    <t>Ý</t>
  </si>
  <si>
    <t>15003124</t>
  </si>
  <si>
    <t>Bùi Hữu</t>
  </si>
  <si>
    <t>15003326</t>
  </si>
  <si>
    <t>Nguyễn Việt</t>
  </si>
  <si>
    <t>Bách</t>
  </si>
  <si>
    <t>15003172</t>
  </si>
  <si>
    <t>Hoàng văn</t>
  </si>
  <si>
    <t>Cả</t>
  </si>
  <si>
    <t>15003306</t>
  </si>
  <si>
    <t>Lê Thiên</t>
  </si>
  <si>
    <t>15003141</t>
  </si>
  <si>
    <t>15003145</t>
  </si>
  <si>
    <t>02/06/1997</t>
  </si>
  <si>
    <t>15003288</t>
  </si>
  <si>
    <t>23/06/1996</t>
  </si>
  <si>
    <t>15003130</t>
  </si>
  <si>
    <t>22/01/1997</t>
  </si>
  <si>
    <t>15003336</t>
  </si>
  <si>
    <t>15003168</t>
  </si>
  <si>
    <t>15003359</t>
  </si>
  <si>
    <t>15003208</t>
  </si>
  <si>
    <t>15003181</t>
  </si>
  <si>
    <t>Hồng</t>
  </si>
  <si>
    <t>26/10/1981</t>
  </si>
  <si>
    <t>15003247</t>
  </si>
  <si>
    <t>15003235</t>
  </si>
  <si>
    <t>Nguyễn Ngọc Hoàng</t>
  </si>
  <si>
    <t>15003246</t>
  </si>
  <si>
    <t>Phan Thời</t>
  </si>
  <si>
    <t>12/06/1997</t>
  </si>
  <si>
    <t>15001847</t>
  </si>
  <si>
    <t>15003211</t>
  </si>
  <si>
    <t>Phạm Hữu</t>
  </si>
  <si>
    <t>15003390</t>
  </si>
  <si>
    <t>21/09/1997</t>
  </si>
  <si>
    <t>15003335</t>
  </si>
  <si>
    <t>15000855</t>
  </si>
  <si>
    <t>Phạm Tài</t>
  </si>
  <si>
    <t>15002299</t>
  </si>
  <si>
    <t>15000635</t>
  </si>
  <si>
    <t>15000276</t>
  </si>
  <si>
    <t>09/12/1993</t>
  </si>
  <si>
    <t>15000618</t>
  </si>
  <si>
    <t>Dương Thái</t>
  </si>
  <si>
    <t>26/06/1996</t>
  </si>
  <si>
    <t>15000448</t>
  </si>
  <si>
    <t>Huỳnh Văn</t>
  </si>
  <si>
    <t>Đặng</t>
  </si>
  <si>
    <t>15000579</t>
  </si>
  <si>
    <t>Cao Văn</t>
  </si>
  <si>
    <t>15000773</t>
  </si>
  <si>
    <t>15000615</t>
  </si>
  <si>
    <t>Trương Gia</t>
  </si>
  <si>
    <t>06/03/1997</t>
  </si>
  <si>
    <t>15003055</t>
  </si>
  <si>
    <t>Diệu</t>
  </si>
  <si>
    <t>15000566</t>
  </si>
  <si>
    <t>15000645</t>
  </si>
  <si>
    <t>15000650</t>
  </si>
  <si>
    <t>07/03/1995</t>
  </si>
  <si>
    <t>15000664</t>
  </si>
  <si>
    <t>Nguyễn Khương</t>
  </si>
  <si>
    <t>15000616</t>
  </si>
  <si>
    <t>Phan Vủ Trường</t>
  </si>
  <si>
    <t>15000191</t>
  </si>
  <si>
    <t>22/01/1993</t>
  </si>
  <si>
    <t>15000785</t>
  </si>
  <si>
    <t>15000572</t>
  </si>
  <si>
    <t>Hiếu</t>
  </si>
  <si>
    <t>15000607</t>
  </si>
  <si>
    <t>Lê Tuấn Anh</t>
  </si>
  <si>
    <t>15000675</t>
  </si>
  <si>
    <t>06/09/1997</t>
  </si>
  <si>
    <t>15000680</t>
  </si>
  <si>
    <t>Huấn</t>
  </si>
  <si>
    <t>15003065</t>
  </si>
  <si>
    <t>Lý Hoàng</t>
  </si>
  <si>
    <t>15000617</t>
  </si>
  <si>
    <t>Nguyễn Ngọc Quang</t>
  </si>
  <si>
    <t>23/05/1997</t>
  </si>
  <si>
    <t>15000704</t>
  </si>
  <si>
    <t>02/08/1994</t>
  </si>
  <si>
    <t>15000729</t>
  </si>
  <si>
    <t>24/12/1996</t>
  </si>
  <si>
    <t>15000523</t>
  </si>
  <si>
    <t>Lê Tuấn</t>
  </si>
  <si>
    <t>15000429</t>
  </si>
  <si>
    <t>03/12/1994</t>
  </si>
  <si>
    <t>15000527</t>
  </si>
  <si>
    <t>Bùi Bảo</t>
  </si>
  <si>
    <t>15000570</t>
  </si>
  <si>
    <t>Phạm Nguyễn Hoài</t>
  </si>
  <si>
    <t>15000688</t>
  </si>
  <si>
    <t>Trần Khánh</t>
  </si>
  <si>
    <t>15000444</t>
  </si>
  <si>
    <t>Đỗ Ngọc</t>
  </si>
  <si>
    <t>15000601</t>
  </si>
  <si>
    <t>15000663</t>
  </si>
  <si>
    <t>Trần Phi</t>
  </si>
  <si>
    <t>15000677</t>
  </si>
  <si>
    <t>15003469</t>
  </si>
  <si>
    <t>15000423</t>
  </si>
  <si>
    <t>Nhiều</t>
  </si>
  <si>
    <t>11/07/1997</t>
  </si>
  <si>
    <t>15000776</t>
  </si>
  <si>
    <t>Lục Văn</t>
  </si>
  <si>
    <t>21/08/1995</t>
  </si>
  <si>
    <t>15000652</t>
  </si>
  <si>
    <t>Đồng Văn Hoài</t>
  </si>
  <si>
    <t>15000743</t>
  </si>
  <si>
    <t>21/06/1997</t>
  </si>
  <si>
    <t>15000541</t>
  </si>
  <si>
    <t>Trần Triệu</t>
  </si>
  <si>
    <t>15000606</t>
  </si>
  <si>
    <t>Nguyễn Hà Hoàng</t>
  </si>
  <si>
    <t>13/05/1997</t>
  </si>
  <si>
    <t>15000622</t>
  </si>
  <si>
    <t>Võ Phước</t>
  </si>
  <si>
    <t>03/06/1996</t>
  </si>
  <si>
    <t>15000611</t>
  </si>
  <si>
    <t>Hà Song</t>
  </si>
  <si>
    <t>15000714</t>
  </si>
  <si>
    <t>Tô Quốc</t>
  </si>
  <si>
    <t>15000352</t>
  </si>
  <si>
    <t>Vũ A</t>
  </si>
  <si>
    <t>Thầm</t>
  </si>
  <si>
    <t>30/06/1996</t>
  </si>
  <si>
    <t>15000568</t>
  </si>
  <si>
    <t>29/07/1996</t>
  </si>
  <si>
    <t>15000751</t>
  </si>
  <si>
    <t>15000784</t>
  </si>
  <si>
    <t>Huỳnh Thị Xuân</t>
  </si>
  <si>
    <t>Thời</t>
  </si>
  <si>
    <t>11/05/1997</t>
  </si>
  <si>
    <t>15000580</t>
  </si>
  <si>
    <t>Vương Quốc Bảo</t>
  </si>
  <si>
    <t>15003482</t>
  </si>
  <si>
    <t>Thược</t>
  </si>
  <si>
    <t>15000428</t>
  </si>
  <si>
    <t>13/12/1997</t>
  </si>
  <si>
    <t>15000501</t>
  </si>
  <si>
    <t>Đặng Phước</t>
  </si>
  <si>
    <t>15000637</t>
  </si>
  <si>
    <t>Bùi Chí</t>
  </si>
  <si>
    <t>20/09/1997</t>
  </si>
  <si>
    <t>15000519</t>
  </si>
  <si>
    <t>15000549</t>
  </si>
  <si>
    <t>15000752</t>
  </si>
  <si>
    <t>Ngô Anh</t>
  </si>
  <si>
    <t>15000489</t>
  </si>
  <si>
    <t>Thân Hoài</t>
  </si>
  <si>
    <t>15000723</t>
  </si>
  <si>
    <t>Thái Hoàng</t>
  </si>
  <si>
    <t>15000499</t>
  </si>
  <si>
    <t>Tưởng</t>
  </si>
  <si>
    <t>15000581</t>
  </si>
  <si>
    <t>Trần Xuân</t>
  </si>
  <si>
    <t>15000765</t>
  </si>
  <si>
    <t>09/01/1997</t>
  </si>
  <si>
    <t>15000823</t>
  </si>
  <si>
    <t>Nguyễn Hàn Lâm Phương</t>
  </si>
  <si>
    <t>Ánh</t>
  </si>
  <si>
    <t>15000847</t>
  </si>
  <si>
    <t>15001138</t>
  </si>
  <si>
    <t>20/02/1995</t>
  </si>
  <si>
    <t>15000913</t>
  </si>
  <si>
    <t>Bùi Văn</t>
  </si>
  <si>
    <t>15000912</t>
  </si>
  <si>
    <t>Đinh Minh</t>
  </si>
  <si>
    <t>15000874</t>
  </si>
  <si>
    <t>Lê Phát</t>
  </si>
  <si>
    <t>15001118</t>
  </si>
  <si>
    <t>04/07/1996</t>
  </si>
  <si>
    <t>15001112</t>
  </si>
  <si>
    <t>Lê Đức</t>
  </si>
  <si>
    <t>Doanh</t>
  </si>
  <si>
    <t>15001019</t>
  </si>
  <si>
    <t>Văn Công</t>
  </si>
  <si>
    <t>Dư</t>
  </si>
  <si>
    <t>15001106</t>
  </si>
  <si>
    <t>11/05/1996</t>
  </si>
  <si>
    <t>15001158</t>
  </si>
  <si>
    <t>11/03/1997</t>
  </si>
  <si>
    <t>15001175</t>
  </si>
  <si>
    <t>15001092</t>
  </si>
  <si>
    <t>Nguyễn Phúc</t>
  </si>
  <si>
    <t>15000873</t>
  </si>
  <si>
    <t>15000800</t>
  </si>
  <si>
    <t>Lường Văn</t>
  </si>
  <si>
    <t>08/08/1995</t>
  </si>
  <si>
    <t>15000909</t>
  </si>
  <si>
    <t>15001140</t>
  </si>
  <si>
    <t>29/09/1994</t>
  </si>
  <si>
    <t>15000887</t>
  </si>
  <si>
    <t>Phạm Tân</t>
  </si>
  <si>
    <t>15001017</t>
  </si>
  <si>
    <t>Lâm Quang</t>
  </si>
  <si>
    <t>15000914</t>
  </si>
  <si>
    <t>15000910</t>
  </si>
  <si>
    <t>Trương Phi</t>
  </si>
  <si>
    <t>15000838</t>
  </si>
  <si>
    <t>03/02/1995</t>
  </si>
  <si>
    <t>VPNQ_ĐB_30/11/2015CC</t>
  </si>
  <si>
    <t>15001080</t>
  </si>
  <si>
    <t>Mai Ngọc</t>
  </si>
  <si>
    <t>15001004</t>
  </si>
  <si>
    <t>15001162</t>
  </si>
  <si>
    <t>Trương Minh</t>
  </si>
  <si>
    <t>15001182</t>
  </si>
  <si>
    <t>Lâm Tuấn</t>
  </si>
  <si>
    <t>15000989</t>
  </si>
  <si>
    <t>15001148</t>
  </si>
  <si>
    <t>25/10/1996</t>
  </si>
  <si>
    <t>15000790</t>
  </si>
  <si>
    <t>14/08/1996</t>
  </si>
  <si>
    <t>15001079</t>
  </si>
  <si>
    <t>Mai Chấn</t>
  </si>
  <si>
    <t>15001015</t>
  </si>
  <si>
    <t>20/11/1996</t>
  </si>
  <si>
    <t>15001179</t>
  </si>
  <si>
    <t>15000969</t>
  </si>
  <si>
    <t>15000921</t>
  </si>
  <si>
    <t>13/09/1996</t>
  </si>
  <si>
    <t>15000911</t>
  </si>
  <si>
    <t>15001010</t>
  </si>
  <si>
    <t>Phù</t>
  </si>
  <si>
    <t>Quất</t>
  </si>
  <si>
    <t>15000825</t>
  </si>
  <si>
    <t>Nguyễn Văn Thiệu</t>
  </si>
  <si>
    <t>Qui</t>
  </si>
  <si>
    <t>15000962</t>
  </si>
  <si>
    <t>Lương Công</t>
  </si>
  <si>
    <t>Ri</t>
  </si>
  <si>
    <t>15001034</t>
  </si>
  <si>
    <t>15/03/1997</t>
  </si>
  <si>
    <t>15001099</t>
  </si>
  <si>
    <t>Phùng Văn</t>
  </si>
  <si>
    <t>15000916</t>
  </si>
  <si>
    <t>15000979</t>
  </si>
  <si>
    <t>Lê Quí</t>
  </si>
  <si>
    <t>15001114</t>
  </si>
  <si>
    <t>15000926</t>
  </si>
  <si>
    <t>15000919</t>
  </si>
  <si>
    <t>15001139</t>
  </si>
  <si>
    <t>15000886</t>
  </si>
  <si>
    <t>15001048</t>
  </si>
  <si>
    <t>15003188</t>
  </si>
  <si>
    <t>Hoàng Văn</t>
  </si>
  <si>
    <t>15000980</t>
  </si>
  <si>
    <t>15000841</t>
  </si>
  <si>
    <t>23/12/1997</t>
  </si>
  <si>
    <t>15001125</t>
  </si>
  <si>
    <t>Lý Trưởng</t>
  </si>
  <si>
    <t>15000918</t>
  </si>
  <si>
    <t>15001110</t>
  </si>
  <si>
    <t>Vương Quốc</t>
  </si>
  <si>
    <t>15001046</t>
  </si>
  <si>
    <t>16/04/1996</t>
  </si>
  <si>
    <t>15000833</t>
  </si>
  <si>
    <t>Phạm Hoài</t>
  </si>
  <si>
    <t>Vũ</t>
  </si>
  <si>
    <t>15001008</t>
  </si>
  <si>
    <t>15001240</t>
  </si>
  <si>
    <t>Cảm</t>
  </si>
  <si>
    <t>15001443</t>
  </si>
  <si>
    <t>15002856</t>
  </si>
  <si>
    <t>Lê Hà Quốc</t>
  </si>
  <si>
    <t>15003078</t>
  </si>
  <si>
    <t>Văn Tuấn</t>
  </si>
  <si>
    <t>15001512</t>
  </si>
  <si>
    <t>15003083</t>
  </si>
  <si>
    <t>Phan Ngọc</t>
  </si>
  <si>
    <t>Điềm</t>
  </si>
  <si>
    <t>18/06/1997</t>
  </si>
  <si>
    <t>15001280</t>
  </si>
  <si>
    <t>15001254</t>
  </si>
  <si>
    <t>Nguyễn Trịnh Đạo</t>
  </si>
  <si>
    <t>21/11/1996</t>
  </si>
  <si>
    <t>15003074</t>
  </si>
  <si>
    <t>15001558</t>
  </si>
  <si>
    <t>02/02/1997</t>
  </si>
  <si>
    <t>15001317</t>
  </si>
  <si>
    <t>04/06/1997</t>
  </si>
  <si>
    <t>15001526</t>
  </si>
  <si>
    <t>Nguyễn Bá</t>
  </si>
  <si>
    <t>15001405</t>
  </si>
  <si>
    <t>15001419</t>
  </si>
  <si>
    <t>Cao Sơn</t>
  </si>
  <si>
    <t>15001357</t>
  </si>
  <si>
    <t>Hảo</t>
  </si>
  <si>
    <t>15001504</t>
  </si>
  <si>
    <t>15001264</t>
  </si>
  <si>
    <t>15001588</t>
  </si>
  <si>
    <t>Đào Duy</t>
  </si>
  <si>
    <t>28/03/1996</t>
  </si>
  <si>
    <t>15001446</t>
  </si>
  <si>
    <t>15002370</t>
  </si>
  <si>
    <t>26/04/1997</t>
  </si>
  <si>
    <t>15001316</t>
  </si>
  <si>
    <t>Đinh Ngọc</t>
  </si>
  <si>
    <t>15001401</t>
  </si>
  <si>
    <t>Trịnh Hoài</t>
  </si>
  <si>
    <t>11/08/1997</t>
  </si>
  <si>
    <t>15001540</t>
  </si>
  <si>
    <t>Nguyễn Hà Phi</t>
  </si>
  <si>
    <t>15001328</t>
  </si>
  <si>
    <t>15001452</t>
  </si>
  <si>
    <t>Hoàng Xuân</t>
  </si>
  <si>
    <t>15001404</t>
  </si>
  <si>
    <t>Võ Công</t>
  </si>
  <si>
    <t>15001420</t>
  </si>
  <si>
    <t>Võ Hữu</t>
  </si>
  <si>
    <t>08/02/1997</t>
  </si>
  <si>
    <t>15001305</t>
  </si>
  <si>
    <t>15001533</t>
  </si>
  <si>
    <t>Trần Thế</t>
  </si>
  <si>
    <t>01/12/1996</t>
  </si>
  <si>
    <t>15001289</t>
  </si>
  <si>
    <t>14/02/1996</t>
  </si>
  <si>
    <t>15001273</t>
  </si>
  <si>
    <t>Lê Tấn</t>
  </si>
  <si>
    <t>15001481</t>
  </si>
  <si>
    <t>10/11/1993</t>
  </si>
  <si>
    <t>15001307</t>
  </si>
  <si>
    <t>Võ Đại</t>
  </si>
  <si>
    <t>12/12/1993</t>
  </si>
  <si>
    <t>15001386</t>
  </si>
  <si>
    <t>15001212</t>
  </si>
  <si>
    <t>15001314</t>
  </si>
  <si>
    <t>07/05/1997</t>
  </si>
  <si>
    <t>15001597</t>
  </si>
  <si>
    <t>Nguyễn Ngọc Quyền</t>
  </si>
  <si>
    <t>15001345</t>
  </si>
  <si>
    <t>15001185</t>
  </si>
  <si>
    <t>15001431</t>
  </si>
  <si>
    <t>Dương Tiến</t>
  </si>
  <si>
    <t>15001493</t>
  </si>
  <si>
    <t>15/11/1996</t>
  </si>
  <si>
    <t>VPNQ_ĐB.30/11/2015CC</t>
  </si>
  <si>
    <t>15001291</t>
  </si>
  <si>
    <t>24/11/1997</t>
  </si>
  <si>
    <t>15001229</t>
  </si>
  <si>
    <t>15001252</t>
  </si>
  <si>
    <t>Thoại</t>
  </si>
  <si>
    <t>15/06/1995</t>
  </si>
  <si>
    <t>15001445</t>
  </si>
  <si>
    <t>15001242</t>
  </si>
  <si>
    <t>Huỳnh Hoàng</t>
  </si>
  <si>
    <t>21/07/1996</t>
  </si>
  <si>
    <t>15001415</t>
  </si>
  <si>
    <t>Thống</t>
  </si>
  <si>
    <t>15001434</t>
  </si>
  <si>
    <t>Thiều Quang</t>
  </si>
  <si>
    <t>15001592</t>
  </si>
  <si>
    <t>18/08/1997</t>
  </si>
  <si>
    <t>15001203</t>
  </si>
  <si>
    <t>Trần Lê Quốc</t>
  </si>
  <si>
    <t>15/12/1996</t>
  </si>
  <si>
    <t>15001507</t>
  </si>
  <si>
    <t>Trương Văn</t>
  </si>
  <si>
    <t>Tới</t>
  </si>
  <si>
    <t>15001428</t>
  </si>
  <si>
    <t>Trà</t>
  </si>
  <si>
    <t>15001479</t>
  </si>
  <si>
    <t>15001563</t>
  </si>
  <si>
    <t>Triều</t>
  </si>
  <si>
    <t>15001346</t>
  </si>
  <si>
    <t>Vin</t>
  </si>
  <si>
    <t>15001219</t>
  </si>
  <si>
    <t>15001717</t>
  </si>
  <si>
    <t>Đỗ Lê Hoài</t>
  </si>
  <si>
    <t>15001747</t>
  </si>
  <si>
    <t>Nguyễn Đình Trọng</t>
  </si>
  <si>
    <t>15001813</t>
  </si>
  <si>
    <t>10/11/1996</t>
  </si>
  <si>
    <t>15001683</t>
  </si>
  <si>
    <t>16/11/1997</t>
  </si>
  <si>
    <t>15001716</t>
  </si>
  <si>
    <t>15001690</t>
  </si>
  <si>
    <t>24/05/1997</t>
  </si>
  <si>
    <t>15001733</t>
  </si>
  <si>
    <t>Cương</t>
  </si>
  <si>
    <t>15001755</t>
  </si>
  <si>
    <t>15001644</t>
  </si>
  <si>
    <t>15001799</t>
  </si>
  <si>
    <t>Trần Thiên</t>
  </si>
  <si>
    <t>17/08/1997</t>
  </si>
  <si>
    <t>15001674</t>
  </si>
  <si>
    <t>Lê Thái</t>
  </si>
  <si>
    <t>15001730</t>
  </si>
  <si>
    <t>03/10/1996</t>
  </si>
  <si>
    <t>15001917</t>
  </si>
  <si>
    <t>Lâm Thành</t>
  </si>
  <si>
    <t>15001631</t>
  </si>
  <si>
    <t>Điểu Tấn</t>
  </si>
  <si>
    <t>15001842</t>
  </si>
  <si>
    <t>22/10/1996</t>
  </si>
  <si>
    <t>15001693</t>
  </si>
  <si>
    <t>20/02/1996</t>
  </si>
  <si>
    <t>15001902</t>
  </si>
  <si>
    <t>15001878</t>
  </si>
  <si>
    <t>15001895</t>
  </si>
  <si>
    <t>15001949</t>
  </si>
  <si>
    <t>15001647</t>
  </si>
  <si>
    <t>Võ Anh</t>
  </si>
  <si>
    <t>15001843</t>
  </si>
  <si>
    <t>Kiên</t>
  </si>
  <si>
    <t>27/09/1997</t>
  </si>
  <si>
    <t>15001753</t>
  </si>
  <si>
    <t>15001891</t>
  </si>
  <si>
    <t>04/11/1996</t>
  </si>
  <si>
    <t>15001643</t>
  </si>
  <si>
    <t>18/02/1997</t>
  </si>
  <si>
    <t>15001801</t>
  </si>
  <si>
    <t>Hồ Ngọc</t>
  </si>
  <si>
    <t>Lênh</t>
  </si>
  <si>
    <t>Con TB 3/4_VPNQ_UR.30/11/2015CC</t>
  </si>
  <si>
    <t>15001641</t>
  </si>
  <si>
    <t>Nguyễn Sỹ</t>
  </si>
  <si>
    <t>15001861</t>
  </si>
  <si>
    <t>Tạ Ngọc</t>
  </si>
  <si>
    <t>15001689</t>
  </si>
  <si>
    <t>Trương Tấn</t>
  </si>
  <si>
    <t>03/02/1997</t>
  </si>
  <si>
    <t>15001909</t>
  </si>
  <si>
    <t>26/01/1997</t>
  </si>
  <si>
    <t>15001634</t>
  </si>
  <si>
    <t>01/06/1997</t>
  </si>
  <si>
    <t>15001888</t>
  </si>
  <si>
    <t>Mãn</t>
  </si>
  <si>
    <t>15001756</t>
  </si>
  <si>
    <t>Trần Cao</t>
  </si>
  <si>
    <t>15003087</t>
  </si>
  <si>
    <t>Đặng Nhật</t>
  </si>
  <si>
    <t>21/10/1997</t>
  </si>
  <si>
    <t>15001671</t>
  </si>
  <si>
    <t>01/01/1996</t>
  </si>
  <si>
    <t>15001629</t>
  </si>
  <si>
    <t>Đoàn Tiến</t>
  </si>
  <si>
    <t>06/07/1996</t>
  </si>
  <si>
    <t>15001913</t>
  </si>
  <si>
    <t>15001848</t>
  </si>
  <si>
    <t>15001648</t>
  </si>
  <si>
    <t>Huỳnh Tứ</t>
  </si>
  <si>
    <t>Quí</t>
  </si>
  <si>
    <t>15001763</t>
  </si>
  <si>
    <t>Huỳnh Duy</t>
  </si>
  <si>
    <t>15001792</t>
  </si>
  <si>
    <t>Ngô Trọng</t>
  </si>
  <si>
    <t>Quỳnh</t>
  </si>
  <si>
    <t>15001800</t>
  </si>
  <si>
    <t>Phạm Tấn</t>
  </si>
  <si>
    <t>05/05/1994</t>
  </si>
  <si>
    <t>15001712</t>
  </si>
  <si>
    <t>15001770</t>
  </si>
  <si>
    <t>20/04/1996</t>
  </si>
  <si>
    <t>15001856</t>
  </si>
  <si>
    <t>15003092</t>
  </si>
  <si>
    <t>Trần Thành</t>
  </si>
  <si>
    <t>16/07/1995</t>
  </si>
  <si>
    <t>15001623</t>
  </si>
  <si>
    <t>Lưu Bình</t>
  </si>
  <si>
    <t>Tây</t>
  </si>
  <si>
    <t>15001789</t>
  </si>
  <si>
    <t>15001708</t>
  </si>
  <si>
    <t>Đậu Ngọc</t>
  </si>
  <si>
    <t>15001814</t>
  </si>
  <si>
    <t>15001818</t>
  </si>
  <si>
    <t>Phan Minh</t>
  </si>
  <si>
    <t>29/07/1994</t>
  </si>
  <si>
    <t>15001609</t>
  </si>
  <si>
    <t>Thạch Trí</t>
  </si>
  <si>
    <t>04/04/1995</t>
  </si>
  <si>
    <t>15001772</t>
  </si>
  <si>
    <t>Đỗ Thiện</t>
  </si>
  <si>
    <t>15001646</t>
  </si>
  <si>
    <t>Mai Đức</t>
  </si>
  <si>
    <t>15001868</t>
  </si>
  <si>
    <t>Trương Lê Quốc</t>
  </si>
  <si>
    <t>21/01/1994</t>
  </si>
  <si>
    <t>15001704</t>
  </si>
  <si>
    <t>15001805</t>
  </si>
  <si>
    <t>15001760</t>
  </si>
  <si>
    <t>14/01/1992</t>
  </si>
  <si>
    <t>15001931</t>
  </si>
  <si>
    <t>Ái</t>
  </si>
  <si>
    <t>15CĐ-ĐĐT5</t>
  </si>
  <si>
    <t>15002122</t>
  </si>
  <si>
    <t>15002115</t>
  </si>
  <si>
    <t>04/05/1996</t>
  </si>
  <si>
    <t>15002052</t>
  </si>
  <si>
    <t>Lê Huy</t>
  </si>
  <si>
    <t>15003100</t>
  </si>
  <si>
    <t>15002064</t>
  </si>
  <si>
    <t>Dao</t>
  </si>
  <si>
    <t>15001956</t>
  </si>
  <si>
    <t>15002011</t>
  </si>
  <si>
    <t>Lương Xuân</t>
  </si>
  <si>
    <t>10/10/1996</t>
  </si>
  <si>
    <t>15002212</t>
  </si>
  <si>
    <t>15002086</t>
  </si>
  <si>
    <t>15002216</t>
  </si>
  <si>
    <t>27/06/1996</t>
  </si>
  <si>
    <t>15002117</t>
  </si>
  <si>
    <t>Trần Tuấn</t>
  </si>
  <si>
    <t>15001968</t>
  </si>
  <si>
    <t>Đào Thanh</t>
  </si>
  <si>
    <t>15002185</t>
  </si>
  <si>
    <t>19/01/1995</t>
  </si>
  <si>
    <t>15001974</t>
  </si>
  <si>
    <t>Lê Doãn Minh</t>
  </si>
  <si>
    <t>07/08/1996</t>
  </si>
  <si>
    <t>15002032</t>
  </si>
  <si>
    <t>15002103</t>
  </si>
  <si>
    <t>15002211</t>
  </si>
  <si>
    <t>15002106</t>
  </si>
  <si>
    <t>Bùi Duy</t>
  </si>
  <si>
    <t>15002160</t>
  </si>
  <si>
    <t>15002262</t>
  </si>
  <si>
    <t>18/05/1995</t>
  </si>
  <si>
    <t>15002123</t>
  </si>
  <si>
    <t>Phạm Dương Anh</t>
  </si>
  <si>
    <t>15002014</t>
  </si>
  <si>
    <t>15002191</t>
  </si>
  <si>
    <t>15002252</t>
  </si>
  <si>
    <t>Nguyễn Vũ</t>
  </si>
  <si>
    <t>28/12/1995</t>
  </si>
  <si>
    <t>15002046</t>
  </si>
  <si>
    <t>15002248</t>
  </si>
  <si>
    <t>Cao Minh</t>
  </si>
  <si>
    <t>16/09/1997</t>
  </si>
  <si>
    <t>Con BB 3/3</t>
  </si>
  <si>
    <t>15001970</t>
  </si>
  <si>
    <t>28/07/1997</t>
  </si>
  <si>
    <t>VPNQ_UR.30/11/2015CC</t>
  </si>
  <si>
    <t>15002043</t>
  </si>
  <si>
    <t>Nguyện</t>
  </si>
  <si>
    <t>17/05/1995</t>
  </si>
  <si>
    <t>15002147</t>
  </si>
  <si>
    <t>24/01/1996</t>
  </si>
  <si>
    <t>15001992</t>
  </si>
  <si>
    <t>Phạm Phương Thanh</t>
  </si>
  <si>
    <t>15001958</t>
  </si>
  <si>
    <t>Trần Đại</t>
  </si>
  <si>
    <t>15002058</t>
  </si>
  <si>
    <t>15002055</t>
  </si>
  <si>
    <t>22/12/1997</t>
  </si>
  <si>
    <t>15002078</t>
  </si>
  <si>
    <t>Nguyễn Phương Bảo</t>
  </si>
  <si>
    <t>15002215</t>
  </si>
  <si>
    <t>04/02/1995</t>
  </si>
  <si>
    <t>15002214</t>
  </si>
  <si>
    <t>Trần Tấn</t>
  </si>
  <si>
    <t>15002225</t>
  </si>
  <si>
    <t>Lại Đình</t>
  </si>
  <si>
    <t>15002010</t>
  </si>
  <si>
    <t>28/01/1997</t>
  </si>
  <si>
    <t>15002138</t>
  </si>
  <si>
    <t>15002222</t>
  </si>
  <si>
    <t>15002151</t>
  </si>
  <si>
    <t>15002118</t>
  </si>
  <si>
    <t>15002182</t>
  </si>
  <si>
    <t>25/08/1997</t>
  </si>
  <si>
    <t>15002195</t>
  </si>
  <si>
    <t>15001933</t>
  </si>
  <si>
    <t>15002199</t>
  </si>
  <si>
    <t>Lữ Ngọc</t>
  </si>
  <si>
    <t>08/01/1997</t>
  </si>
  <si>
    <t>15002124</t>
  </si>
  <si>
    <t>15002231</t>
  </si>
  <si>
    <t>12/08/1996</t>
  </si>
  <si>
    <t>15002105</t>
  </si>
  <si>
    <t>Trần Phùng</t>
  </si>
  <si>
    <t>15003111</t>
  </si>
  <si>
    <t>23/07/1997</t>
  </si>
  <si>
    <t>15002198</t>
  </si>
  <si>
    <t>Đồng Quốc</t>
  </si>
  <si>
    <t>Trưởng</t>
  </si>
  <si>
    <t>15002072</t>
  </si>
  <si>
    <t>Phan Quang</t>
  </si>
  <si>
    <t>15002090</t>
  </si>
  <si>
    <t>Võ Đặng Hoài</t>
  </si>
  <si>
    <t>20/08/1995</t>
  </si>
  <si>
    <t>15001981</t>
  </si>
  <si>
    <t>Đỗ Minh</t>
  </si>
  <si>
    <t>10/09/1996</t>
  </si>
  <si>
    <t>15002135</t>
  </si>
  <si>
    <t>08/01/1995</t>
  </si>
  <si>
    <t>15002077</t>
  </si>
  <si>
    <t>15002431</t>
  </si>
  <si>
    <t>Đoàn Ngọc</t>
  </si>
  <si>
    <t>15002333</t>
  </si>
  <si>
    <t>Đặng Tấn</t>
  </si>
  <si>
    <t>15002468</t>
  </si>
  <si>
    <t>Bin</t>
  </si>
  <si>
    <t>15002352</t>
  </si>
  <si>
    <t>Đặng Ngọc</t>
  </si>
  <si>
    <t>15002566</t>
  </si>
  <si>
    <t>Nguyễn Hà Duy</t>
  </si>
  <si>
    <t>Chương</t>
  </si>
  <si>
    <t>15002488</t>
  </si>
  <si>
    <t>01/02/1996</t>
  </si>
  <si>
    <t>15002430</t>
  </si>
  <si>
    <t>Phạm Tuấn</t>
  </si>
  <si>
    <t>16/10/1997</t>
  </si>
  <si>
    <t>15002397</t>
  </si>
  <si>
    <t>15002342</t>
  </si>
  <si>
    <t>06/05/1992</t>
  </si>
  <si>
    <t>15002291</t>
  </si>
  <si>
    <t>Kiều Tấn</t>
  </si>
  <si>
    <t>Dành</t>
  </si>
  <si>
    <t>15002549</t>
  </si>
  <si>
    <t>15002416</t>
  </si>
  <si>
    <t>15002371</t>
  </si>
  <si>
    <t>15002387</t>
  </si>
  <si>
    <t>Ngô Quốc</t>
  </si>
  <si>
    <t>15002471</t>
  </si>
  <si>
    <t>Diệp Vũ</t>
  </si>
  <si>
    <t>09/07/1992</t>
  </si>
  <si>
    <t>15002338</t>
  </si>
  <si>
    <t>Nguyễn Khánh</t>
  </si>
  <si>
    <t>15002438</t>
  </si>
  <si>
    <t>31/07/1997</t>
  </si>
  <si>
    <t>15002554</t>
  </si>
  <si>
    <t>10/10/1995</t>
  </si>
  <si>
    <t>15002386</t>
  </si>
  <si>
    <t>21/02/1997</t>
  </si>
  <si>
    <t>15002423</t>
  </si>
  <si>
    <t>15002308</t>
  </si>
  <si>
    <t>Chiêm Ân</t>
  </si>
  <si>
    <t>15002522</t>
  </si>
  <si>
    <t>Huỳnh Chiêu</t>
  </si>
  <si>
    <t>15003358</t>
  </si>
  <si>
    <t>Nguyễn Phạm Xuân</t>
  </si>
  <si>
    <t>15002561</t>
  </si>
  <si>
    <t>Võ Việt</t>
  </si>
  <si>
    <t>15002443</t>
  </si>
  <si>
    <t>Vỏ Tấn</t>
  </si>
  <si>
    <t>15002545</t>
  </si>
  <si>
    <t>Đinh Hoàng</t>
  </si>
  <si>
    <t>15002288</t>
  </si>
  <si>
    <t>Mai Hoàng Xuân</t>
  </si>
  <si>
    <t>15002481</t>
  </si>
  <si>
    <t>Nguyễn Văn Phước</t>
  </si>
  <si>
    <t>15002495</t>
  </si>
  <si>
    <t>Phan Trí</t>
  </si>
  <si>
    <t>15002526</t>
  </si>
  <si>
    <t>Hoàng Nhật</t>
  </si>
  <si>
    <t>15002417</t>
  </si>
  <si>
    <t>Cao Thanh</t>
  </si>
  <si>
    <t>Con TB 4/4</t>
  </si>
  <si>
    <t>15002267</t>
  </si>
  <si>
    <t>Kiều Chính</t>
  </si>
  <si>
    <t>12/03/1995</t>
  </si>
  <si>
    <t>15002539</t>
  </si>
  <si>
    <t>Võ Thành</t>
  </si>
  <si>
    <t>20/07/1997</t>
  </si>
  <si>
    <t>15002525</t>
  </si>
  <si>
    <t>Diệp Đương</t>
  </si>
  <si>
    <t>15002393</t>
  </si>
  <si>
    <t>Dương Khải</t>
  </si>
  <si>
    <t>05/01/1996</t>
  </si>
  <si>
    <t>15002492</t>
  </si>
  <si>
    <t>15002358</t>
  </si>
  <si>
    <t>Văn Đình</t>
  </si>
  <si>
    <t>15002494</t>
  </si>
  <si>
    <t>15002327</t>
  </si>
  <si>
    <t>Rõ</t>
  </si>
  <si>
    <t>15002311</t>
  </si>
  <si>
    <t>29/03/1997</t>
  </si>
  <si>
    <t>15002540</t>
  </si>
  <si>
    <t>06/02/1997</t>
  </si>
  <si>
    <t>15002314</t>
  </si>
  <si>
    <t>15002405</t>
  </si>
  <si>
    <t>Cao Viết</t>
  </si>
  <si>
    <t>15002523</t>
  </si>
  <si>
    <t>15002421</t>
  </si>
  <si>
    <t>03/05/1994</t>
  </si>
  <si>
    <t>15002485</t>
  </si>
  <si>
    <t>Châu Ngọc</t>
  </si>
  <si>
    <t>15002455</t>
  </si>
  <si>
    <t>Mai Hoài</t>
  </si>
  <si>
    <t>Thu</t>
  </si>
  <si>
    <t>20/12/1994</t>
  </si>
  <si>
    <t>15002555</t>
  </si>
  <si>
    <t>15002384</t>
  </si>
  <si>
    <t>Lê Đăng</t>
  </si>
  <si>
    <t>15002413</t>
  </si>
  <si>
    <t>Phan Trọng</t>
  </si>
  <si>
    <t>30/03/1997</t>
  </si>
  <si>
    <t>15002347</t>
  </si>
  <si>
    <t>Kiều Anh</t>
  </si>
  <si>
    <t>12/08/1993</t>
  </si>
  <si>
    <t>15002178</t>
  </si>
  <si>
    <t>15002559</t>
  </si>
  <si>
    <t>15002301</t>
  </si>
  <si>
    <t>Vĩ</t>
  </si>
  <si>
    <t>15002282</t>
  </si>
  <si>
    <t>Viễn</t>
  </si>
  <si>
    <t>08/12/1997</t>
  </si>
  <si>
    <t>15002422</t>
  </si>
  <si>
    <t>Võ Nguyễn</t>
  </si>
  <si>
    <t>26/02/1996</t>
  </si>
  <si>
    <t>15002427</t>
  </si>
  <si>
    <t>Bùi Ngọc</t>
  </si>
  <si>
    <t>15002709</t>
  </si>
  <si>
    <t>Nguyễn Cao Thế</t>
  </si>
  <si>
    <t>06/11/1996</t>
  </si>
  <si>
    <t>15002773</t>
  </si>
  <si>
    <t>Ngô Thế</t>
  </si>
  <si>
    <t>15002656</t>
  </si>
  <si>
    <t>Trịnh Hoàng Tú</t>
  </si>
  <si>
    <t>15002586</t>
  </si>
  <si>
    <t>Nguyễn Hữu Hoài</t>
  </si>
  <si>
    <t>15002671</t>
  </si>
  <si>
    <t>Bính</t>
  </si>
  <si>
    <t>15002698</t>
  </si>
  <si>
    <t>Trần Bá</t>
  </si>
  <si>
    <t>15002739</t>
  </si>
  <si>
    <t>Lộ Văn</t>
  </si>
  <si>
    <t>15002581</t>
  </si>
  <si>
    <t>Vũ Thành</t>
  </si>
  <si>
    <t>15002690</t>
  </si>
  <si>
    <t>15002793</t>
  </si>
  <si>
    <t>Điệp</t>
  </si>
  <si>
    <t>15002672</t>
  </si>
  <si>
    <t>15002639</t>
  </si>
  <si>
    <t>15002630</t>
  </si>
  <si>
    <t>Dương Trường</t>
  </si>
  <si>
    <t>15002718</t>
  </si>
  <si>
    <t>15002757</t>
  </si>
  <si>
    <t>15002689</t>
  </si>
  <si>
    <t>Huỳnh Xuân</t>
  </si>
  <si>
    <t>15002619</t>
  </si>
  <si>
    <t>15002761</t>
  </si>
  <si>
    <t>15002683</t>
  </si>
  <si>
    <t>09/02/1997</t>
  </si>
  <si>
    <t>15002686</t>
  </si>
  <si>
    <t>15002789</t>
  </si>
  <si>
    <t>Vũ Việt</t>
  </si>
  <si>
    <t>15002779</t>
  </si>
  <si>
    <t>Học</t>
  </si>
  <si>
    <t>15002777</t>
  </si>
  <si>
    <t>15002571</t>
  </si>
  <si>
    <t>Vũ Xuân</t>
  </si>
  <si>
    <t>21/12/1997</t>
  </si>
  <si>
    <t>15002758</t>
  </si>
  <si>
    <t>15002579</t>
  </si>
  <si>
    <t>Huỳnh Đăng</t>
  </si>
  <si>
    <t>18/11/1996</t>
  </si>
  <si>
    <t>15003189</t>
  </si>
  <si>
    <t>15002762</t>
  </si>
  <si>
    <t>15/04/1996</t>
  </si>
  <si>
    <t>15002717</t>
  </si>
  <si>
    <t>Trương Doãn</t>
  </si>
  <si>
    <t>Lương</t>
  </si>
  <si>
    <t>15002770</t>
  </si>
  <si>
    <t>15002791</t>
  </si>
  <si>
    <t>15002772</t>
  </si>
  <si>
    <t>Nguyễn  Thanh</t>
  </si>
  <si>
    <t>15002727</t>
  </si>
  <si>
    <t>Nguyễn Trần Thanh</t>
  </si>
  <si>
    <t>Nhàn</t>
  </si>
  <si>
    <t>15002774</t>
  </si>
  <si>
    <t>15002732</t>
  </si>
  <si>
    <t>15002657</t>
  </si>
  <si>
    <t>15002608</t>
  </si>
  <si>
    <t>15002570</t>
  </si>
  <si>
    <t>15002628</t>
  </si>
  <si>
    <t>Vũ Hữu</t>
  </si>
  <si>
    <t>15002763</t>
  </si>
  <si>
    <t>25/09/1995</t>
  </si>
  <si>
    <t>15002684</t>
  </si>
  <si>
    <t>15002759</t>
  </si>
  <si>
    <t>Võ Xuân</t>
  </si>
  <si>
    <t>Tha</t>
  </si>
  <si>
    <t>06/07/1993</t>
  </si>
  <si>
    <t>15002666</t>
  </si>
  <si>
    <t>15002797</t>
  </si>
  <si>
    <t>Hà Anh</t>
  </si>
  <si>
    <t>09/10/1996</t>
  </si>
  <si>
    <t>15002715</t>
  </si>
  <si>
    <t>05/07/1997</t>
  </si>
  <si>
    <t>15002796</t>
  </si>
  <si>
    <t>Mai Quốc</t>
  </si>
  <si>
    <t>15002776</t>
  </si>
  <si>
    <t>06/10/1996</t>
  </si>
  <si>
    <t>15002577</t>
  </si>
  <si>
    <t>15002787</t>
  </si>
  <si>
    <t>Nguyễn Nam</t>
  </si>
  <si>
    <t>15002786</t>
  </si>
  <si>
    <t>Đặng Trung</t>
  </si>
  <si>
    <t>15002587</t>
  </si>
  <si>
    <t>Ngô Khánh</t>
  </si>
  <si>
    <t>15002693</t>
  </si>
  <si>
    <t>Trúc</t>
  </si>
  <si>
    <t>15/09/1996</t>
  </si>
  <si>
    <t>15002574</t>
  </si>
  <si>
    <t>15002618</t>
  </si>
  <si>
    <t>Nguyễn Bách</t>
  </si>
  <si>
    <t>15002912</t>
  </si>
  <si>
    <t>15CĐ-ĐĐT8</t>
  </si>
  <si>
    <t>15002891</t>
  </si>
  <si>
    <t>Đỗ Hoàng Thiên</t>
  </si>
  <si>
    <t>15002866</t>
  </si>
  <si>
    <t>Đỗ Trần Hoàng</t>
  </si>
  <si>
    <t>15002812</t>
  </si>
  <si>
    <t>Nguyễn Hoàng Thế</t>
  </si>
  <si>
    <t>15002882</t>
  </si>
  <si>
    <t>15003195</t>
  </si>
  <si>
    <t>15002888</t>
  </si>
  <si>
    <t>29/07/1997</t>
  </si>
  <si>
    <t>15002865</t>
  </si>
  <si>
    <t>15003015</t>
  </si>
  <si>
    <t>15002894</t>
  </si>
  <si>
    <t>Đầy</t>
  </si>
  <si>
    <t>15002881</t>
  </si>
  <si>
    <t>Kim Ngọc Xi</t>
  </si>
  <si>
    <t>Đene</t>
  </si>
  <si>
    <t>09/02/1996</t>
  </si>
  <si>
    <t>15002835</t>
  </si>
  <si>
    <t>Lại Văn</t>
  </si>
  <si>
    <t>02/03/1996</t>
  </si>
  <si>
    <t>15002986</t>
  </si>
  <si>
    <t>Nguyễn Gia Hảo</t>
  </si>
  <si>
    <t>15002930</t>
  </si>
  <si>
    <t>15003021</t>
  </si>
  <si>
    <t>15002905</t>
  </si>
  <si>
    <t>11/10/1995</t>
  </si>
  <si>
    <t>15003016</t>
  </si>
  <si>
    <t>Phan Huy</t>
  </si>
  <si>
    <t>28/05/1994</t>
  </si>
  <si>
    <t>15002828</t>
  </si>
  <si>
    <t>15002994</t>
  </si>
  <si>
    <t>15002937</t>
  </si>
  <si>
    <t>15002983</t>
  </si>
  <si>
    <t>15003034</t>
  </si>
  <si>
    <t>15002991</t>
  </si>
  <si>
    <t>20/11/1995</t>
  </si>
  <si>
    <t>15002802</t>
  </si>
  <si>
    <t>15002995</t>
  </si>
  <si>
    <t>Bùi Quang</t>
  </si>
  <si>
    <t>15002861</t>
  </si>
  <si>
    <t>15002958</t>
  </si>
  <si>
    <t>Vũ Nhật</t>
  </si>
  <si>
    <t>15003002</t>
  </si>
  <si>
    <t>Dương Hữu Đức</t>
  </si>
  <si>
    <t>15002817</t>
  </si>
  <si>
    <t>Trương Hữu</t>
  </si>
  <si>
    <t>15003000</t>
  </si>
  <si>
    <t>Nguyễn Hà</t>
  </si>
  <si>
    <t>15002938</t>
  </si>
  <si>
    <t>15002857</t>
  </si>
  <si>
    <t>Nguyễn Mậu Hoàng</t>
  </si>
  <si>
    <t>15002964</t>
  </si>
  <si>
    <t>Nguyễn Toàn Thiện</t>
  </si>
  <si>
    <t>15002890</t>
  </si>
  <si>
    <t>Mai Hồng</t>
  </si>
  <si>
    <t>15002972</t>
  </si>
  <si>
    <t>14/09/1997</t>
  </si>
  <si>
    <t>15002916</t>
  </si>
  <si>
    <t>Nguyễn Ngô Hoàng</t>
  </si>
  <si>
    <t>22/08/1997</t>
  </si>
  <si>
    <t>15003014</t>
  </si>
  <si>
    <t>27/07/1997</t>
  </si>
  <si>
    <t>15002840</t>
  </si>
  <si>
    <t>15002976</t>
  </si>
  <si>
    <t>Hà Tấn</t>
  </si>
  <si>
    <t>15002811</t>
  </si>
  <si>
    <t>Mai Văn</t>
  </si>
  <si>
    <t>15002808</t>
  </si>
  <si>
    <t>15/06/1997</t>
  </si>
  <si>
    <t>15002996</t>
  </si>
  <si>
    <t>15002959</t>
  </si>
  <si>
    <t>15002901</t>
  </si>
  <si>
    <t>15002920</t>
  </si>
  <si>
    <t>15002973</t>
  </si>
  <si>
    <t>Hoàng Phan Thanh</t>
  </si>
  <si>
    <t>15003112</t>
  </si>
  <si>
    <t>26/02/1997</t>
  </si>
  <si>
    <t>15002952</t>
  </si>
  <si>
    <t>Tạ Văn</t>
  </si>
  <si>
    <t>15002845</t>
  </si>
  <si>
    <t>15002803</t>
  </si>
  <si>
    <t>Lưu Văn</t>
  </si>
  <si>
    <t>19/07/1995</t>
  </si>
  <si>
    <t>15003005</t>
  </si>
  <si>
    <t>15002917</t>
  </si>
  <si>
    <t>11/06/1997</t>
  </si>
  <si>
    <t>15002815</t>
  </si>
  <si>
    <t>15002945</t>
  </si>
  <si>
    <t>Châu Lê Nhật</t>
  </si>
  <si>
    <t>15003312</t>
  </si>
  <si>
    <t>20/04/1997</t>
  </si>
  <si>
    <t>15002864</t>
  </si>
  <si>
    <t>15001378</t>
  </si>
  <si>
    <t>Lưu Trọng</t>
  </si>
  <si>
    <t>Bằng</t>
  </si>
  <si>
    <t>ĐĐT8 sang</t>
  </si>
  <si>
    <t>15003256</t>
  </si>
  <si>
    <t>15003315</t>
  </si>
  <si>
    <t>15003205</t>
  </si>
  <si>
    <t>Huỳnh Thị Ngọc</t>
  </si>
  <si>
    <t>Điểm</t>
  </si>
  <si>
    <t>15003165</t>
  </si>
  <si>
    <t>Lưu Công</t>
  </si>
  <si>
    <t>15003331</t>
  </si>
  <si>
    <t>09/08/1997</t>
  </si>
  <si>
    <t>15001412</t>
  </si>
  <si>
    <t>Dương Khánh</t>
  </si>
  <si>
    <t>28/06/1996</t>
  </si>
  <si>
    <t>15003139</t>
  </si>
  <si>
    <t>17/12/1997</t>
  </si>
  <si>
    <t>15003117</t>
  </si>
  <si>
    <t>Quãng Thanh</t>
  </si>
  <si>
    <t>09/04/1997</t>
  </si>
  <si>
    <t>15003236</t>
  </si>
  <si>
    <t>15003158</t>
  </si>
  <si>
    <t>Bạch Trọng</t>
  </si>
  <si>
    <t>15002927</t>
  </si>
  <si>
    <t>Đặng Xuân</t>
  </si>
  <si>
    <t>27/02/1995</t>
  </si>
  <si>
    <t>15003086</t>
  </si>
  <si>
    <t>Đinh Lê Nhật</t>
  </si>
  <si>
    <t>15001425</t>
  </si>
  <si>
    <t>15003178</t>
  </si>
  <si>
    <t>Hợp</t>
  </si>
  <si>
    <t>12/10/1996</t>
  </si>
  <si>
    <t>15001225</t>
  </si>
  <si>
    <t>13/10/1996</t>
  </si>
  <si>
    <t>15003496</t>
  </si>
  <si>
    <t>15003366</t>
  </si>
  <si>
    <t>Đoàn Minh</t>
  </si>
  <si>
    <t>18/01/1996</t>
  </si>
  <si>
    <t>15003362</t>
  </si>
  <si>
    <t>15003283</t>
  </si>
  <si>
    <t>15000808</t>
  </si>
  <si>
    <t>Huỳnh Thiên</t>
  </si>
  <si>
    <t>15003297</t>
  </si>
  <si>
    <t>15002823</t>
  </si>
  <si>
    <t>Võ Lý Khánh</t>
  </si>
  <si>
    <t>15003239</t>
  </si>
  <si>
    <t>15003314</t>
  </si>
  <si>
    <t>25/09/1996</t>
  </si>
  <si>
    <t>15003268</t>
  </si>
  <si>
    <t>Bạch Đức Hoài</t>
  </si>
  <si>
    <t>15002784</t>
  </si>
  <si>
    <t>15003353</t>
  </si>
  <si>
    <t>Hồ Nguyễn Nhựt</t>
  </si>
  <si>
    <t>15003229</t>
  </si>
  <si>
    <t>15003213</t>
  </si>
  <si>
    <t>15003125</t>
  </si>
  <si>
    <t>Nguyễn Phú</t>
  </si>
  <si>
    <t>15003121</t>
  </si>
  <si>
    <t>Đàng Văn</t>
  </si>
  <si>
    <t>Rắc</t>
  </si>
  <si>
    <t>07/07/1995</t>
  </si>
  <si>
    <t>DT Chăm_Hộ CN</t>
  </si>
  <si>
    <t>15003313</t>
  </si>
  <si>
    <t>15003163</t>
  </si>
  <si>
    <t>03/07/1995</t>
  </si>
  <si>
    <t>15003144</t>
  </si>
  <si>
    <t>15002843</t>
  </si>
  <si>
    <t>15003162</t>
  </si>
  <si>
    <t>15003204</t>
  </si>
  <si>
    <t>15/01/1996</t>
  </si>
  <si>
    <t>15003333</t>
  </si>
  <si>
    <t>Đỗ Duy</t>
  </si>
  <si>
    <t>15003321</t>
  </si>
  <si>
    <t>15000521</t>
  </si>
  <si>
    <t>Nguyễn Hoàng Đức</t>
  </si>
  <si>
    <t>15003327</t>
  </si>
  <si>
    <t>08/02/1995</t>
  </si>
  <si>
    <t>15002947</t>
  </si>
  <si>
    <t>15000516</t>
  </si>
  <si>
    <t>15003369</t>
  </si>
  <si>
    <t>Con T.Nghĩa</t>
  </si>
  <si>
    <t>15000277</t>
  </si>
  <si>
    <t>05/09/1996</t>
  </si>
  <si>
    <t>15CĐ-CK1</t>
  </si>
  <si>
    <t>15000699</t>
  </si>
  <si>
    <t>Đinh Hoàng Bảo</t>
  </si>
  <si>
    <t>16/08/1995</t>
  </si>
  <si>
    <t>15000793</t>
  </si>
  <si>
    <t>24/04/1996</t>
  </si>
  <si>
    <t>15000863</t>
  </si>
  <si>
    <t>15000530</t>
  </si>
  <si>
    <t>Phan Chí</t>
  </si>
  <si>
    <t>25/03/1996</t>
  </si>
  <si>
    <t>15000564</t>
  </si>
  <si>
    <t>Trịnh Đình</t>
  </si>
  <si>
    <t>15000542</t>
  </si>
  <si>
    <t>15003079</t>
  </si>
  <si>
    <t>Võ Sỹ</t>
  </si>
  <si>
    <t>Bỗng</t>
  </si>
  <si>
    <t>01/08/1995</t>
  </si>
  <si>
    <t>15000538</t>
  </si>
  <si>
    <t>Phạm Đình</t>
  </si>
  <si>
    <t>15000686</t>
  </si>
  <si>
    <t>Phạm Công</t>
  </si>
  <si>
    <t>15003060</t>
  </si>
  <si>
    <t>Huỳnh Quang</t>
  </si>
  <si>
    <t>15003427</t>
  </si>
  <si>
    <t>15000590</t>
  </si>
  <si>
    <t>Đô</t>
  </si>
  <si>
    <t>15000459</t>
  </si>
  <si>
    <t>16/04/1997</t>
  </si>
  <si>
    <t>15000708</t>
  </si>
  <si>
    <t>Đỗ Hải</t>
  </si>
  <si>
    <t>15000582</t>
  </si>
  <si>
    <t>Dương Thanh</t>
  </si>
  <si>
    <t>15003350</t>
  </si>
  <si>
    <t>15000826</t>
  </si>
  <si>
    <t>15000470</t>
  </si>
  <si>
    <t>Thiều Quốc</t>
  </si>
  <si>
    <t>15000700</t>
  </si>
  <si>
    <t>Đỗ Thành</t>
  </si>
  <si>
    <t>16/03/1996</t>
  </si>
  <si>
    <t>15000468</t>
  </si>
  <si>
    <t>15000543</t>
  </si>
  <si>
    <t>Huyên</t>
  </si>
  <si>
    <t>15000877</t>
  </si>
  <si>
    <t>Kha</t>
  </si>
  <si>
    <t>15000626</t>
  </si>
  <si>
    <t>25/07/1997</t>
  </si>
  <si>
    <t>15000809</t>
  </si>
  <si>
    <t>15000788</t>
  </si>
  <si>
    <t>Huỳnh Lê Thanh</t>
  </si>
  <si>
    <t>15000848</t>
  </si>
  <si>
    <t>Mai Trung</t>
  </si>
  <si>
    <t>15000644</t>
  </si>
  <si>
    <t>Tô Vinh</t>
  </si>
  <si>
    <t>Mười</t>
  </si>
  <si>
    <t>15000586</t>
  </si>
  <si>
    <t>Phan Nguyễn Hoài</t>
  </si>
  <si>
    <t>15000716</t>
  </si>
  <si>
    <t>Ngà</t>
  </si>
  <si>
    <t>15000426</t>
  </si>
  <si>
    <t>15000690</t>
  </si>
  <si>
    <t>Lộ Ngọc</t>
  </si>
  <si>
    <t>24/11/1996</t>
  </si>
  <si>
    <t>15000657</t>
  </si>
  <si>
    <t>Trần Xuân</t>
  </si>
  <si>
    <t>Phúc</t>
  </si>
  <si>
    <t>15000578</t>
  </si>
  <si>
    <t>Cao Tâm</t>
  </si>
  <si>
    <t>15000620</t>
  </si>
  <si>
    <t>15000584</t>
  </si>
  <si>
    <t>15000642</t>
  </si>
  <si>
    <t>Qúi</t>
  </si>
  <si>
    <t>27/09/1996</t>
  </si>
  <si>
    <t>15000866</t>
  </si>
  <si>
    <t>15000844</t>
  </si>
  <si>
    <t>Lê Như</t>
  </si>
  <si>
    <t>15000830</t>
  </si>
  <si>
    <t>Hồ Phú</t>
  </si>
  <si>
    <t>Sỉ</t>
  </si>
  <si>
    <t>18/04/1996</t>
  </si>
  <si>
    <t>15000676</t>
  </si>
  <si>
    <t>Trương Ngọc</t>
  </si>
  <si>
    <t>15000709</t>
  </si>
  <si>
    <t>Nguyễn Phát</t>
  </si>
  <si>
    <t>15000638</t>
  </si>
  <si>
    <t>15000696</t>
  </si>
  <si>
    <t>24/02/1995</t>
  </si>
  <si>
    <t>15001969</t>
  </si>
  <si>
    <t>Đoàn Duy</t>
  </si>
  <si>
    <t>04/02/1996</t>
  </si>
  <si>
    <t>15000484</t>
  </si>
  <si>
    <t>15000811</t>
  </si>
  <si>
    <t>15000540</t>
  </si>
  <si>
    <t>15000569</t>
  </si>
  <si>
    <t>21/12/1996</t>
  </si>
  <si>
    <t>15000450</t>
  </si>
  <si>
    <t>Tăng Hoàng</t>
  </si>
  <si>
    <t>15000467</t>
  </si>
  <si>
    <t>15003411</t>
  </si>
  <si>
    <t>15003129</t>
  </si>
  <si>
    <t>15000687</t>
  </si>
  <si>
    <t>15000647</t>
  </si>
  <si>
    <t>22/11/1996</t>
  </si>
  <si>
    <t>15002971</t>
  </si>
  <si>
    <t>Nguyễn Thiên</t>
  </si>
  <si>
    <t>27/01/1996</t>
  </si>
  <si>
    <t>15000412</t>
  </si>
  <si>
    <t>Nguyễn Phước Nhật</t>
  </si>
  <si>
    <t>15000783</t>
  </si>
  <si>
    <t>15000567</t>
  </si>
  <si>
    <t>15001016</t>
  </si>
  <si>
    <t>Nguyễn Tuấn</t>
  </si>
  <si>
    <t>15000983</t>
  </si>
  <si>
    <t>Âu</t>
  </si>
  <si>
    <t>15001115</t>
  </si>
  <si>
    <t>15001053</t>
  </si>
  <si>
    <t>15001109</t>
  </si>
  <si>
    <t>Hoàng Đỗ Đình</t>
  </si>
  <si>
    <t>19/08/1997</t>
  </si>
  <si>
    <t>15000906</t>
  </si>
  <si>
    <t>Phạm Quốc</t>
  </si>
  <si>
    <t>15000990</t>
  </si>
  <si>
    <t>15000878</t>
  </si>
  <si>
    <t>Điều</t>
  </si>
  <si>
    <t>13/11/1996</t>
  </si>
  <si>
    <t>15001132</t>
  </si>
  <si>
    <t>Đơn</t>
  </si>
  <si>
    <t>15000982</t>
  </si>
  <si>
    <t>Lê Huỳnh</t>
  </si>
  <si>
    <t>29/04/1997</t>
  </si>
  <si>
    <t>15000967</t>
  </si>
  <si>
    <t>15001155</t>
  </si>
  <si>
    <t>Ghin</t>
  </si>
  <si>
    <t>15001198</t>
  </si>
  <si>
    <t>Lê Trường</t>
  </si>
  <si>
    <t>15001045</t>
  </si>
  <si>
    <t>Đặng Tiến</t>
  </si>
  <si>
    <t>15001094</t>
  </si>
  <si>
    <t>15001128</t>
  </si>
  <si>
    <t>15001119</t>
  </si>
  <si>
    <t>Nguyễn Vũ Xuân</t>
  </si>
  <si>
    <t>17/06/1991</t>
  </si>
  <si>
    <t>15001069</t>
  </si>
  <si>
    <t>31/12/1992</t>
  </si>
  <si>
    <t>15001083</t>
  </si>
  <si>
    <t>15001018</t>
  </si>
  <si>
    <t>15001044</t>
  </si>
  <si>
    <t>15000973</t>
  </si>
  <si>
    <t>15000986</t>
  </si>
  <si>
    <t>15001041</t>
  </si>
  <si>
    <t>26/09/1995</t>
  </si>
  <si>
    <t>15001130</t>
  </si>
  <si>
    <t>15001005</t>
  </si>
  <si>
    <t>15001082</t>
  </si>
  <si>
    <t>16/02/1996</t>
  </si>
  <si>
    <t>15001199</t>
  </si>
  <si>
    <t>15000970</t>
  </si>
  <si>
    <t>Dương Bảo</t>
  </si>
  <si>
    <t>15001059</t>
  </si>
  <si>
    <t>Ly</t>
  </si>
  <si>
    <t>15000992</t>
  </si>
  <si>
    <t>Nguyễn Phương</t>
  </si>
  <si>
    <t>15001859</t>
  </si>
  <si>
    <t>15001056</t>
  </si>
  <si>
    <t>Nguyễn Nhật Minh</t>
  </si>
  <si>
    <t>Ngôn</t>
  </si>
  <si>
    <t>15000881</t>
  </si>
  <si>
    <t>Tống Phước</t>
  </si>
  <si>
    <t>15000987</t>
  </si>
  <si>
    <t>15000940</t>
  </si>
  <si>
    <t>Trần Hưng</t>
  </si>
  <si>
    <t>15001173</t>
  </si>
  <si>
    <t>15/12/1997</t>
  </si>
  <si>
    <t>15001063</t>
  </si>
  <si>
    <t>15001152</t>
  </si>
  <si>
    <t>20/06/1995</t>
  </si>
  <si>
    <t>15001177</t>
  </si>
  <si>
    <t>Lê Nguyễn</t>
  </si>
  <si>
    <t>Quyết</t>
  </si>
  <si>
    <t>15001151</t>
  </si>
  <si>
    <t>Võ Cẩm</t>
  </si>
  <si>
    <t>Sinh</t>
  </si>
  <si>
    <t>15001197</t>
  </si>
  <si>
    <t>Bùi Thái</t>
  </si>
  <si>
    <t>15000975</t>
  </si>
  <si>
    <t>Mai Thành</t>
  </si>
  <si>
    <t>15001062</t>
  </si>
  <si>
    <t>Dương Đình</t>
  </si>
  <si>
    <t>15001095</t>
  </si>
  <si>
    <t>15001188</t>
  </si>
  <si>
    <t>15000945</t>
  </si>
  <si>
    <t>15001113</t>
  </si>
  <si>
    <t>Lương Văn</t>
  </si>
  <si>
    <t>15001104</t>
  </si>
  <si>
    <t>15000965</t>
  </si>
  <si>
    <t>Huỳnh Lê Minh</t>
  </si>
  <si>
    <t>15000953</t>
  </si>
  <si>
    <t>10/08/1995</t>
  </si>
  <si>
    <t>15000988</t>
  </si>
  <si>
    <t>Trọn</t>
  </si>
  <si>
    <t>15003259</t>
  </si>
  <si>
    <t>Võ Cương</t>
  </si>
  <si>
    <t>Trực</t>
  </si>
  <si>
    <t>15001142</t>
  </si>
  <si>
    <t>15001040</t>
  </si>
  <si>
    <t>15001129</t>
  </si>
  <si>
    <t>01/07/1995</t>
  </si>
  <si>
    <t>15000948</t>
  </si>
  <si>
    <t>Tứ</t>
  </si>
  <si>
    <t>15000899</t>
  </si>
  <si>
    <t>15003237</t>
  </si>
  <si>
    <t>12/03/1996</t>
  </si>
  <si>
    <t>15001184</t>
  </si>
  <si>
    <t>Bùi Đình</t>
  </si>
  <si>
    <t>29/09/1997</t>
  </si>
  <si>
    <t>15003224</t>
  </si>
  <si>
    <t>MoHaMad</t>
  </si>
  <si>
    <t>AsNaQui</t>
  </si>
  <si>
    <t>01/05/1996</t>
  </si>
  <si>
    <t>15001326</t>
  </si>
  <si>
    <t>Võ Quang</t>
  </si>
  <si>
    <t>Bắc</t>
  </si>
  <si>
    <t>15001377</t>
  </si>
  <si>
    <t>15001218</t>
  </si>
  <si>
    <t>Nguyễn Mạnh</t>
  </si>
  <si>
    <t>15001462</t>
  </si>
  <si>
    <t>Đỗ Thành</t>
  </si>
  <si>
    <t>15001372</t>
  </si>
  <si>
    <t>Đây</t>
  </si>
  <si>
    <t>15001366</t>
  </si>
  <si>
    <t>15001209</t>
  </si>
  <si>
    <t>Lăng Văn</t>
  </si>
  <si>
    <t>14/04/1995</t>
  </si>
  <si>
    <t>15001322</t>
  </si>
  <si>
    <t>Lê Mậu</t>
  </si>
  <si>
    <t>19/03/1993</t>
  </si>
  <si>
    <t>15001371</t>
  </si>
  <si>
    <t>Nguyễn Huỳnh</t>
  </si>
  <si>
    <t>15003075</t>
  </si>
  <si>
    <t>Dương Ngọc</t>
  </si>
  <si>
    <t>15001277</t>
  </si>
  <si>
    <t>Lê Tuấn</t>
  </si>
  <si>
    <t>Hậu</t>
  </si>
  <si>
    <t>15001416</t>
  </si>
  <si>
    <t>15001442</t>
  </si>
  <si>
    <t>15003090</t>
  </si>
  <si>
    <t>07/02/1994</t>
  </si>
  <si>
    <t>15001258</t>
  </si>
  <si>
    <t>15001367</t>
  </si>
  <si>
    <t>Phạm Ánh</t>
  </si>
  <si>
    <t>29/01/1996</t>
  </si>
  <si>
    <t>15001365</t>
  </si>
  <si>
    <t>15001243</t>
  </si>
  <si>
    <t>15001383</t>
  </si>
  <si>
    <t>15003066</t>
  </si>
  <si>
    <t>Trần Ngọc Hữu</t>
  </si>
  <si>
    <t>15/10/1997</t>
  </si>
  <si>
    <t>15001478</t>
  </si>
  <si>
    <t>15001374</t>
  </si>
  <si>
    <t>21/10/1996</t>
  </si>
  <si>
    <t>15001531</t>
  </si>
  <si>
    <t>15001505</t>
  </si>
  <si>
    <t>Lê Nguyễn Ngàn</t>
  </si>
  <si>
    <t>Nghìn</t>
  </si>
  <si>
    <t>15001426</t>
  </si>
  <si>
    <t>15003063</t>
  </si>
  <si>
    <t>15003159</t>
  </si>
  <si>
    <t>15003272</t>
  </si>
  <si>
    <t>15003199</t>
  </si>
  <si>
    <t>Pha</t>
  </si>
  <si>
    <t>15001474</t>
  </si>
  <si>
    <t>Vũ Thạnh</t>
  </si>
  <si>
    <t>08/06/1996</t>
  </si>
  <si>
    <t>15001380</t>
  </si>
  <si>
    <t>15001297</t>
  </si>
  <si>
    <t>15001237</t>
  </si>
  <si>
    <t>15001210</t>
  </si>
  <si>
    <t>15001544</t>
  </si>
  <si>
    <t>Lôi Tuấn</t>
  </si>
  <si>
    <t>15001444</t>
  </si>
  <si>
    <t>Lê Trương Đức</t>
  </si>
  <si>
    <t>15001460</t>
  </si>
  <si>
    <t>15001534</t>
  </si>
  <si>
    <t>22/03/1997</t>
  </si>
  <si>
    <t>15001461</t>
  </si>
  <si>
    <t>15001539</t>
  </si>
  <si>
    <t>Phạm Minh</t>
  </si>
  <si>
    <t>Thành</t>
  </si>
  <si>
    <t>15001525</t>
  </si>
  <si>
    <t>Lâm Quốc</t>
  </si>
  <si>
    <t>Thiệp</t>
  </si>
  <si>
    <t>15001530</t>
  </si>
  <si>
    <t>Thiệt</t>
  </si>
  <si>
    <t>15003412</t>
  </si>
  <si>
    <t>Đoàn Hưng</t>
  </si>
  <si>
    <t>15001238</t>
  </si>
  <si>
    <t>Lê Khang</t>
  </si>
  <si>
    <t>15001368</t>
  </si>
  <si>
    <t>15001208</t>
  </si>
  <si>
    <t>15001402</t>
  </si>
  <si>
    <t>Trịnh Duy</t>
  </si>
  <si>
    <t>11/10/1996</t>
  </si>
  <si>
    <t>15001272</t>
  </si>
  <si>
    <t>Đào Văn Hoài</t>
  </si>
  <si>
    <t>15001241</t>
  </si>
  <si>
    <t>Tiên</t>
  </si>
  <si>
    <t>15001327</t>
  </si>
  <si>
    <t>15001527</t>
  </si>
  <si>
    <t>15001279</t>
  </si>
  <si>
    <t>Nguyễn Như Minh</t>
  </si>
  <si>
    <t>15001275</t>
  </si>
  <si>
    <t>Lê Việt</t>
  </si>
  <si>
    <t>04/02/1994</t>
  </si>
  <si>
    <t>15001359</t>
  </si>
  <si>
    <t>15001545</t>
  </si>
  <si>
    <t>Lương Vinh</t>
  </si>
  <si>
    <t>11/04/1996</t>
  </si>
  <si>
    <t>15001410</t>
  </si>
  <si>
    <t>15001304</t>
  </si>
  <si>
    <t>Trần Khang</t>
  </si>
  <si>
    <t>Vỉnh</t>
  </si>
  <si>
    <t>15001472</t>
  </si>
  <si>
    <t>09/03/1996</t>
  </si>
  <si>
    <t>15001829</t>
  </si>
  <si>
    <t>25/02/1995</t>
  </si>
  <si>
    <t>15001759</t>
  </si>
  <si>
    <t>Lương Tùng</t>
  </si>
  <si>
    <t>15001905</t>
  </si>
  <si>
    <t>Võ Lê Quốc</t>
  </si>
  <si>
    <t>15003277</t>
  </si>
  <si>
    <t>Lý Thái</t>
  </si>
  <si>
    <t>15001777</t>
  </si>
  <si>
    <t>15001826</t>
  </si>
  <si>
    <t>15001838</t>
  </si>
  <si>
    <t>04/01/1997</t>
  </si>
  <si>
    <t>15001622</t>
  </si>
  <si>
    <t>Tô Quang</t>
  </si>
  <si>
    <t>14/10/1997</t>
  </si>
  <si>
    <t>15001740</t>
  </si>
  <si>
    <t>Châu Hoàng Minh</t>
  </si>
  <si>
    <t>15001858</t>
  </si>
  <si>
    <t>Đỗ Phú</t>
  </si>
  <si>
    <t>15001713</t>
  </si>
  <si>
    <t>15001557</t>
  </si>
  <si>
    <t>15001786</t>
  </si>
  <si>
    <t>15001900</t>
  </si>
  <si>
    <t>15002625</t>
  </si>
  <si>
    <t>15001548</t>
  </si>
  <si>
    <t>15001591</t>
  </si>
  <si>
    <t>Hương</t>
  </si>
  <si>
    <t>24/03/1996</t>
  </si>
  <si>
    <t>15001791</t>
  </si>
  <si>
    <t>15001584</t>
  </si>
  <si>
    <t>Vương Lâm</t>
  </si>
  <si>
    <t>15001572</t>
  </si>
  <si>
    <t>Mahmoud</t>
  </si>
  <si>
    <t>Ilyas</t>
  </si>
  <si>
    <t>15001845</t>
  </si>
  <si>
    <t>Võ Đăng</t>
  </si>
  <si>
    <t>15001691</t>
  </si>
  <si>
    <t>Nguyễn Đào Cao</t>
  </si>
  <si>
    <t>15/06/1996</t>
  </si>
  <si>
    <t>15001916</t>
  </si>
  <si>
    <t>15001666</t>
  </si>
  <si>
    <t>14/11/1996</t>
  </si>
  <si>
    <t>15001724</t>
  </si>
  <si>
    <t>Vũ Bá</t>
  </si>
  <si>
    <t>15001675</t>
  </si>
  <si>
    <t>Ngô Công</t>
  </si>
  <si>
    <t>15001831</t>
  </si>
  <si>
    <t>15001935</t>
  </si>
  <si>
    <t>15001911</t>
  </si>
  <si>
    <t>15001906</t>
  </si>
  <si>
    <t>Lê Phụng</t>
  </si>
  <si>
    <t>15001596</t>
  </si>
  <si>
    <t>Tạ Quốc</t>
  </si>
  <si>
    <t>15001711</t>
  </si>
  <si>
    <t>Hồ Nguyễn Đồng</t>
  </si>
  <si>
    <t>Nhi</t>
  </si>
  <si>
    <t>15001625</t>
  </si>
  <si>
    <t>Phin</t>
  </si>
  <si>
    <t>04/10/1995</t>
  </si>
  <si>
    <t>15001661</t>
  </si>
  <si>
    <t>Nguyễn Hồng Thiên</t>
  </si>
  <si>
    <t>15001771</t>
  </si>
  <si>
    <t>15001874</t>
  </si>
  <si>
    <t>06/03/1996</t>
  </si>
  <si>
    <t>15001839</t>
  </si>
  <si>
    <t>15001816</t>
  </si>
  <si>
    <t>Sịnh</t>
  </si>
  <si>
    <t>15001877</t>
  </si>
  <si>
    <t>Hà Thanh</t>
  </si>
  <si>
    <t>15001720</t>
  </si>
  <si>
    <t>15001932</t>
  </si>
  <si>
    <t>25/10/1994</t>
  </si>
  <si>
    <t>15001894</t>
  </si>
  <si>
    <t>15001723</t>
  </si>
  <si>
    <t>Hoàng Hữu</t>
  </si>
  <si>
    <t>15001607</t>
  </si>
  <si>
    <t>Nguyễn Sĩ</t>
  </si>
  <si>
    <t>15001881</t>
  </si>
  <si>
    <t>15001930</t>
  </si>
  <si>
    <t>Trần Hải</t>
  </si>
  <si>
    <t>15001778</t>
  </si>
  <si>
    <t>15001604</t>
  </si>
  <si>
    <t>15001715</t>
  </si>
  <si>
    <t>Đinh Xuân</t>
  </si>
  <si>
    <t>15003253</t>
  </si>
  <si>
    <t>15001810</t>
  </si>
  <si>
    <t>15001549</t>
  </si>
  <si>
    <t>15001757</t>
  </si>
  <si>
    <t>Võ Nhật</t>
  </si>
  <si>
    <t>15001803</t>
  </si>
  <si>
    <t>Thái Quang</t>
  </si>
  <si>
    <t>15001653</t>
  </si>
  <si>
    <t>15001727</t>
  </si>
  <si>
    <t>Bùi Anh</t>
  </si>
  <si>
    <t>15001663</t>
  </si>
  <si>
    <t>Nguyễn Long Thanh</t>
  </si>
  <si>
    <t>15001752</t>
  </si>
  <si>
    <t>Vui</t>
  </si>
  <si>
    <t>14/07/1996</t>
  </si>
  <si>
    <t>15002210</t>
  </si>
  <si>
    <t>15002154</t>
  </si>
  <si>
    <t>Ẩn</t>
  </si>
  <si>
    <t>15002202</t>
  </si>
  <si>
    <t>Phạm Trịnh Tuấn</t>
  </si>
  <si>
    <t>08/11/1996</t>
  </si>
  <si>
    <t>15002012</t>
  </si>
  <si>
    <t>15002049</t>
  </si>
  <si>
    <t>Ca</t>
  </si>
  <si>
    <t>15002095</t>
  </si>
  <si>
    <t>Nguyễn Giảng Bảo</t>
  </si>
  <si>
    <t>15002068</t>
  </si>
  <si>
    <t>15001961</t>
  </si>
  <si>
    <t>07/12/1996</t>
  </si>
  <si>
    <t>15002071</t>
  </si>
  <si>
    <t>15001936</t>
  </si>
  <si>
    <t>Võ Tá Duy</t>
  </si>
  <si>
    <t>Đình</t>
  </si>
  <si>
    <t>15002179</t>
  </si>
  <si>
    <t>Đàm Văn</t>
  </si>
  <si>
    <t>15001938</t>
  </si>
  <si>
    <t>15002234</t>
  </si>
  <si>
    <t>15001986</t>
  </si>
  <si>
    <t>Nguyễn Hào</t>
  </si>
  <si>
    <t>15002031</t>
  </si>
  <si>
    <t>05/09/1995</t>
  </si>
  <si>
    <t>15001998</t>
  </si>
  <si>
    <t>Lê Nguyễn Hoàng</t>
  </si>
  <si>
    <t>15003225</t>
  </si>
  <si>
    <t>Đỗ Văn</t>
  </si>
  <si>
    <t>15001963</t>
  </si>
  <si>
    <t>Nguyễn Hoàng Phúc</t>
  </si>
  <si>
    <t>15002204</t>
  </si>
  <si>
    <t>10/01/1991</t>
  </si>
  <si>
    <t>15002104</t>
  </si>
  <si>
    <t>Uông Xuân</t>
  </si>
  <si>
    <t>15001983</t>
  </si>
  <si>
    <t>Nguyễn Hồ Minh</t>
  </si>
  <si>
    <t>15002144</t>
  </si>
  <si>
    <t>15002272</t>
  </si>
  <si>
    <t>Văn Ngọc</t>
  </si>
  <si>
    <t>15002096</t>
  </si>
  <si>
    <t>Nguyễn Hửu</t>
  </si>
  <si>
    <t>15002094</t>
  </si>
  <si>
    <t>Trương Duy</t>
  </si>
  <si>
    <t>17/03/1996</t>
  </si>
  <si>
    <t>15002155</t>
  </si>
  <si>
    <t>15002074</t>
  </si>
  <si>
    <t>15002224</t>
  </si>
  <si>
    <t>Trịnh Hữu</t>
  </si>
  <si>
    <t>Mến</t>
  </si>
  <si>
    <t>15002152</t>
  </si>
  <si>
    <t>15002229</t>
  </si>
  <si>
    <t>Trần Tứ</t>
  </si>
  <si>
    <t>Nhiêu</t>
  </si>
  <si>
    <t>28/08/1996</t>
  </si>
  <si>
    <t>15002156</t>
  </si>
  <si>
    <t>15002100</t>
  </si>
  <si>
    <t>Như</t>
  </si>
  <si>
    <t>15001985</t>
  </si>
  <si>
    <t>Lại Hoàng Minh</t>
  </si>
  <si>
    <t>15002073</t>
  </si>
  <si>
    <t>Tô Trúc Thanh</t>
  </si>
  <si>
    <t>15002069</t>
  </si>
  <si>
    <t>15002013</t>
  </si>
  <si>
    <t>Dương Phong</t>
  </si>
  <si>
    <t>15002188</t>
  </si>
  <si>
    <t>15002128</t>
  </si>
  <si>
    <t>15002140</t>
  </si>
  <si>
    <t>Sửu</t>
  </si>
  <si>
    <t>06/01/1997</t>
  </si>
  <si>
    <t>15001517</t>
  </si>
  <si>
    <t>15002028</t>
  </si>
  <si>
    <t>31/05/1996</t>
  </si>
  <si>
    <t>15001971</t>
  </si>
  <si>
    <t>Lâm Hoàng</t>
  </si>
  <si>
    <t>15001953</t>
  </si>
  <si>
    <t>Trần Hòang</t>
  </si>
  <si>
    <t>27/07/1994</t>
  </si>
  <si>
    <t>15002196</t>
  </si>
  <si>
    <t>15002186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</si>
  <si>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</si>
  <si>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</si>
  <si>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</si>
  <si>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</si>
  <si>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</si>
  <si>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</si>
  <si>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</si>
  <si>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</si>
  <si>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15001980</t>
  </si>
  <si>
    <t>Trịnh Minh</t>
  </si>
  <si>
    <t>15001977</t>
  </si>
  <si>
    <t>12/07/1995</t>
  </si>
  <si>
    <t>15001990</t>
  </si>
  <si>
    <t>15002085</t>
  </si>
  <si>
    <t>15002141</t>
  </si>
  <si>
    <t>15001975</t>
  </si>
  <si>
    <t>15002166</t>
  </si>
  <si>
    <t>Ung Thế</t>
  </si>
  <si>
    <t>15002162</t>
  </si>
  <si>
    <t>Đào Ngọc</t>
  </si>
  <si>
    <t>15002197</t>
  </si>
  <si>
    <t>19/11/1997</t>
  </si>
  <si>
    <t>15002189</t>
  </si>
  <si>
    <t>26/03/1996</t>
  </si>
  <si>
    <t>15002404</t>
  </si>
  <si>
    <t>Vũ Tuấn</t>
  </si>
  <si>
    <t>15002320</t>
  </si>
  <si>
    <t>15002260</t>
  </si>
  <si>
    <t>Nguyễn Cao Vũ</t>
  </si>
  <si>
    <t>15002364</t>
  </si>
  <si>
    <t>15002257</t>
  </si>
  <si>
    <t>Lục Phú</t>
  </si>
  <si>
    <t>Cưng</t>
  </si>
  <si>
    <t>15002399</t>
  </si>
  <si>
    <t>16/10/1995</t>
  </si>
  <si>
    <t>15002306</t>
  </si>
  <si>
    <t>Dương Quốc</t>
  </si>
  <si>
    <t>12/02/1997</t>
  </si>
  <si>
    <t>15002361</t>
  </si>
  <si>
    <t>15002424</t>
  </si>
  <si>
    <t>Cao Quân</t>
  </si>
  <si>
    <t>15002407</t>
  </si>
  <si>
    <t>15002401</t>
  </si>
  <si>
    <t>15002368</t>
  </si>
  <si>
    <t>15002365</t>
  </si>
  <si>
    <t>Ngô Hoàng Đức</t>
  </si>
  <si>
    <t>15002242</t>
  </si>
  <si>
    <t>Phạm Quốc</t>
  </si>
  <si>
    <t>15002236</t>
  </si>
  <si>
    <t>15002263</t>
  </si>
  <si>
    <t>Gióc</t>
  </si>
  <si>
    <t>15002245</t>
  </si>
  <si>
    <t>15002354</t>
  </si>
  <si>
    <t>15002250</t>
  </si>
  <si>
    <t>15002382</t>
  </si>
  <si>
    <t>15002277</t>
  </si>
  <si>
    <t>Hội</t>
  </si>
  <si>
    <t>15002336</t>
  </si>
  <si>
    <t>15002293</t>
  </si>
  <si>
    <t>Lê Mai Thanh</t>
  </si>
  <si>
    <t>15002275</t>
  </si>
  <si>
    <t>Trần Việt</t>
  </si>
  <si>
    <t>15002264</t>
  </si>
  <si>
    <t>15002344</t>
  </si>
  <si>
    <t>Huỳnh Lê</t>
  </si>
  <si>
    <t>06/08/1996</t>
  </si>
  <si>
    <t>15002339</t>
  </si>
  <si>
    <t>Nguyễn Văn Đinh</t>
  </si>
  <si>
    <t>15002402</t>
  </si>
  <si>
    <t>15002366</t>
  </si>
  <si>
    <t>Đỗ Ngọc Nhật</t>
  </si>
  <si>
    <t>15002450</t>
  </si>
  <si>
    <t>15002376</t>
  </si>
  <si>
    <t>15002398</t>
  </si>
  <si>
    <t>Trần Kim</t>
  </si>
  <si>
    <t>31/05/1994</t>
  </si>
  <si>
    <t>15002349</t>
  </si>
  <si>
    <t>Nguyễn Văn Hoài</t>
  </si>
  <si>
    <t>15002412</t>
  </si>
  <si>
    <t>Trương Kỳ</t>
  </si>
  <si>
    <t>15002357</t>
  </si>
  <si>
    <t>15003146</t>
  </si>
  <si>
    <t>Nguyễn Tòng</t>
  </si>
  <si>
    <t>15002290</t>
  </si>
  <si>
    <t>15002436</t>
  </si>
  <si>
    <t>Lý Minh</t>
  </si>
  <si>
    <t>15002355</t>
  </si>
  <si>
    <t>Phan Tiết Đinh</t>
  </si>
  <si>
    <t>15002373</t>
  </si>
  <si>
    <t>Trần A</t>
  </si>
  <si>
    <t>15002403</t>
  </si>
  <si>
    <t>15002394</t>
  </si>
  <si>
    <t>15002295</t>
  </si>
  <si>
    <t>Bạch Anh</t>
  </si>
  <si>
    <t>25/07/1996</t>
  </si>
  <si>
    <t>15002362</t>
  </si>
  <si>
    <t>Nguyễn Trần Quốc</t>
  </si>
  <si>
    <t>15003103</t>
  </si>
  <si>
    <t>Âu Ngọc</t>
  </si>
  <si>
    <t>15002249</t>
  </si>
  <si>
    <t>Thép</t>
  </si>
  <si>
    <t>15002447</t>
  </si>
  <si>
    <t>15002367</t>
  </si>
  <si>
    <t>15002292</t>
  </si>
  <si>
    <t>Ninh Ngọc</t>
  </si>
  <si>
    <t>15002415</t>
  </si>
  <si>
    <t>Toán</t>
  </si>
  <si>
    <t>15002328</t>
  </si>
  <si>
    <t>15001006</t>
  </si>
  <si>
    <t>15002442</t>
  </si>
  <si>
    <t>15002396</t>
  </si>
  <si>
    <t>Nguyễn Trần Tuấn</t>
  </si>
  <si>
    <t>15002441</t>
  </si>
  <si>
    <t>Trần Đức Anh</t>
  </si>
  <si>
    <t>15002448</t>
  </si>
  <si>
    <t>19/11/1995</t>
  </si>
  <si>
    <t>15002237</t>
  </si>
  <si>
    <t>15002256</t>
  </si>
  <si>
    <t>04/03/1997</t>
  </si>
  <si>
    <t>15002363</t>
  </si>
  <si>
    <t>Dương Thanh Trường</t>
  </si>
  <si>
    <t>15002548</t>
  </si>
  <si>
    <t>15002636</t>
  </si>
  <si>
    <t>Hà Tuấn</t>
  </si>
  <si>
    <t>15002491</t>
  </si>
  <si>
    <t>15002506</t>
  </si>
  <si>
    <t>Phan Tấn Chí</t>
  </si>
  <si>
    <t>15002627</t>
  </si>
  <si>
    <t>Từ Thái</t>
  </si>
  <si>
    <t>15002501</t>
  </si>
  <si>
    <t>15002588</t>
  </si>
  <si>
    <t>15002480</t>
  </si>
  <si>
    <t>Chất</t>
  </si>
  <si>
    <t>15002500</t>
  </si>
  <si>
    <t>13/01/1996</t>
  </si>
  <si>
    <t>15002546</t>
  </si>
  <si>
    <t>05/08/1996</t>
  </si>
  <si>
    <t>15002604</t>
  </si>
  <si>
    <t>15002595</t>
  </si>
  <si>
    <t>15002553</t>
  </si>
  <si>
    <t>Trần Châu</t>
  </si>
  <si>
    <t>15002573</t>
  </si>
  <si>
    <t>15002478</t>
  </si>
  <si>
    <t>15002499</t>
  </si>
  <si>
    <t>Vũ Thanh</t>
  </si>
  <si>
    <t>02/04/1997</t>
  </si>
  <si>
    <t>15002624</t>
  </si>
  <si>
    <t>Lưu Thiên</t>
  </si>
  <si>
    <t>15002572</t>
  </si>
  <si>
    <t>02/12/1997</t>
  </si>
  <si>
    <t>15002552</t>
  </si>
  <si>
    <t>Ong Gia</t>
  </si>
  <si>
    <t>27/05/1996</t>
  </si>
  <si>
    <t>15002620</t>
  </si>
  <si>
    <t>15002527</t>
  </si>
  <si>
    <t>Phạm Lê</t>
  </si>
  <si>
    <t>Khiết</t>
  </si>
  <si>
    <t>15002613</t>
  </si>
  <si>
    <t>Phạm Sơn</t>
  </si>
  <si>
    <t>15002633</t>
  </si>
  <si>
    <t>Hướng Thế</t>
  </si>
  <si>
    <t>Lập</t>
  </si>
  <si>
    <t>13/04/1996</t>
  </si>
  <si>
    <t>15002520</t>
  </si>
  <si>
    <t>Huỳnh Gia</t>
  </si>
  <si>
    <t>15002502</t>
  </si>
  <si>
    <t>31/08/1995</t>
  </si>
  <si>
    <t>15002582</t>
  </si>
  <si>
    <t>Biện Quang</t>
  </si>
  <si>
    <t>15002464</t>
  </si>
  <si>
    <t>15002623</t>
  </si>
  <si>
    <t>17/09/1996</t>
  </si>
  <si>
    <t>15002631</t>
  </si>
  <si>
    <t>Châu Duệ</t>
  </si>
  <si>
    <t>15002473</t>
  </si>
  <si>
    <t>15002583</t>
  </si>
  <si>
    <t>Cấn Trọng</t>
  </si>
  <si>
    <t>15002575</t>
  </si>
  <si>
    <t>15002467</t>
  </si>
  <si>
    <t>15002558</t>
  </si>
  <si>
    <t>15002634</t>
  </si>
  <si>
    <t>Châu Nhật</t>
  </si>
  <si>
    <t>15002752</t>
  </si>
  <si>
    <t>Ngô Ngân Đại</t>
  </si>
  <si>
    <t>15002635</t>
  </si>
  <si>
    <t>Thân Ngọc</t>
  </si>
  <si>
    <t>25/04/1997</t>
  </si>
  <si>
    <t>15002547</t>
  </si>
  <si>
    <t>Dương Nghĩa</t>
  </si>
  <si>
    <t>Quấn</t>
  </si>
  <si>
    <t>15002453</t>
  </si>
  <si>
    <t>Hồ Thúc</t>
  </si>
  <si>
    <t>15002679</t>
  </si>
  <si>
    <t>15002457</t>
  </si>
  <si>
    <t>15002474</t>
  </si>
  <si>
    <t>15002486</t>
  </si>
  <si>
    <t>16/05/1996</t>
  </si>
  <si>
    <t>15002609</t>
  </si>
  <si>
    <t>Lê Hải</t>
  </si>
  <si>
    <t>15002530</t>
  </si>
  <si>
    <t>15002519</t>
  </si>
  <si>
    <t>15002578</t>
  </si>
  <si>
    <t>15002606</t>
  </si>
  <si>
    <t>15002598</t>
  </si>
  <si>
    <t>Lương Trung</t>
  </si>
  <si>
    <t>15002600</t>
  </si>
  <si>
    <t>Đào Ngọc Thanh</t>
  </si>
  <si>
    <t>14/03/1997</t>
  </si>
  <si>
    <t>15002531</t>
  </si>
  <si>
    <t>15002517</t>
  </si>
  <si>
    <t>Hà Nhật</t>
  </si>
  <si>
    <t>15002565</t>
  </si>
  <si>
    <t>Vũ Mạnh</t>
  </si>
  <si>
    <t>15002592</t>
  </si>
  <si>
    <t>Vũ Mã Hoàng</t>
  </si>
  <si>
    <t>15002564</t>
  </si>
  <si>
    <t>15002484</t>
  </si>
  <si>
    <t>15002601</t>
  </si>
  <si>
    <t>15002591</t>
  </si>
  <si>
    <t>15002712</t>
  </si>
  <si>
    <t>15002725</t>
  </si>
  <si>
    <t>15002795</t>
  </si>
  <si>
    <t>15002735</t>
  </si>
  <si>
    <t>Chi</t>
  </si>
  <si>
    <t>08/08/1996</t>
  </si>
  <si>
    <t>15002841</t>
  </si>
  <si>
    <t>Chính</t>
  </si>
  <si>
    <t>18/07/1997</t>
  </si>
  <si>
    <t>15002824</t>
  </si>
  <si>
    <t>Bùi Phạm Hữu</t>
  </si>
  <si>
    <t>15002729</t>
  </si>
  <si>
    <t>Cao Quốc</t>
  </si>
  <si>
    <t>15002868</t>
  </si>
  <si>
    <t>07/12/1994</t>
  </si>
  <si>
    <t>15002878</t>
  </si>
  <si>
    <t>15002694</t>
  </si>
  <si>
    <t>Lưu Quốc</t>
  </si>
  <si>
    <t>9//10/1997</t>
  </si>
  <si>
    <t>15002848</t>
  </si>
  <si>
    <t>Đấu</t>
  </si>
  <si>
    <t>15002711</t>
  </si>
  <si>
    <t>Lê Phước</t>
  </si>
  <si>
    <t>15002664</t>
  </si>
  <si>
    <t>Bùi Thanh</t>
  </si>
  <si>
    <t>Dự</t>
  </si>
  <si>
    <t>15002655</t>
  </si>
  <si>
    <t>15002870</t>
  </si>
  <si>
    <t>Đinh Tiến</t>
  </si>
  <si>
    <t>15002806</t>
  </si>
  <si>
    <t>Phạm Tiến</t>
  </si>
  <si>
    <t>15002695</t>
  </si>
  <si>
    <t>Đàm Mạnh</t>
  </si>
  <si>
    <t>15002783</t>
  </si>
  <si>
    <t>Đỗ Đức</t>
  </si>
  <si>
    <t>15002862</t>
  </si>
  <si>
    <t>15002854</t>
  </si>
  <si>
    <t>Phùng Huy</t>
  </si>
  <si>
    <t>15002730</t>
  </si>
  <si>
    <t>15002678</t>
  </si>
  <si>
    <t>15002674</t>
  </si>
  <si>
    <t>15002719</t>
  </si>
  <si>
    <t>15002825</t>
  </si>
  <si>
    <t>Đoàn Anh</t>
  </si>
  <si>
    <t>28/11/1996</t>
  </si>
  <si>
    <t>15002860</t>
  </si>
  <si>
    <t>Lê Bá</t>
  </si>
  <si>
    <t>15002654</t>
  </si>
  <si>
    <t>15002611</t>
  </si>
  <si>
    <t>Phạm Hoàng Khánh</t>
  </si>
  <si>
    <t>15002838</t>
  </si>
  <si>
    <t>15002831</t>
  </si>
  <si>
    <t>15002710</t>
  </si>
  <si>
    <t>15002765</t>
  </si>
  <si>
    <t>15002876</t>
  </si>
  <si>
    <t>15002839</t>
  </si>
  <si>
    <t>15002822</t>
  </si>
  <si>
    <t>15002775</t>
  </si>
  <si>
    <t>Đinh Viết</t>
  </si>
  <si>
    <t>Lượng</t>
  </si>
  <si>
    <t>09/09/1996</t>
  </si>
  <si>
    <t>15002885</t>
  </si>
  <si>
    <t>15003260</t>
  </si>
  <si>
    <t>Đặng Đinh Phạm</t>
  </si>
  <si>
    <t>15002800</t>
  </si>
  <si>
    <t>Danh Trọng</t>
  </si>
  <si>
    <t>15002705</t>
  </si>
  <si>
    <t>15002696</t>
  </si>
  <si>
    <t>Thạch Văn</t>
  </si>
  <si>
    <t>15002651</t>
  </si>
  <si>
    <t>Trần Diệu</t>
  </si>
  <si>
    <t>15002724</t>
  </si>
  <si>
    <t>15002851</t>
  </si>
  <si>
    <t>15002706</t>
  </si>
  <si>
    <t>Phạm Chí</t>
  </si>
  <si>
    <t>15002887</t>
  </si>
  <si>
    <t>15002764</t>
  </si>
  <si>
    <t>15002665</t>
  </si>
  <si>
    <t>15002859</t>
  </si>
  <si>
    <t>15002697</t>
  </si>
  <si>
    <t>Hà Đức</t>
  </si>
  <si>
    <t>15002852</t>
  </si>
  <si>
    <t>15002794</t>
  </si>
  <si>
    <t>15002658</t>
  </si>
  <si>
    <t>15002649</t>
  </si>
  <si>
    <t>Con TB 3/4</t>
  </si>
  <si>
    <t>15002819</t>
  </si>
  <si>
    <t>Vũ Đức</t>
  </si>
  <si>
    <t>Tư</t>
  </si>
  <si>
    <t>15002850</t>
  </si>
  <si>
    <t>15002650</t>
  </si>
  <si>
    <t>Đoàn Thanh</t>
  </si>
  <si>
    <t>31/03/1997</t>
  </si>
  <si>
    <t>15002767</t>
  </si>
  <si>
    <t>15002807</t>
  </si>
  <si>
    <t>Vũ Trường</t>
  </si>
  <si>
    <t>07/06/1997</t>
  </si>
  <si>
    <t>15003282</t>
  </si>
  <si>
    <t>Phạm Vũ Việt</t>
  </si>
  <si>
    <t>15003170</t>
  </si>
  <si>
    <t>15003131</t>
  </si>
  <si>
    <t>15003049</t>
  </si>
  <si>
    <t>15002922</t>
  </si>
  <si>
    <t>15003116</t>
  </si>
  <si>
    <t>15002954</t>
  </si>
  <si>
    <t>27/03/1996</t>
  </si>
  <si>
    <t>15001270</t>
  </si>
  <si>
    <t>Sử Chấn</t>
  </si>
  <si>
    <t>15003385</t>
  </si>
  <si>
    <t>Trương Thái</t>
  </si>
  <si>
    <t>15003311</t>
  </si>
  <si>
    <t>18/06/1994</t>
  </si>
  <si>
    <t>15002928</t>
  </si>
  <si>
    <t>Điểu</t>
  </si>
  <si>
    <t>15002977</t>
  </si>
  <si>
    <t>Dương Văn</t>
  </si>
  <si>
    <t>15003299</t>
  </si>
  <si>
    <t>Lê Hiếu</t>
  </si>
  <si>
    <t>15003186</t>
  </si>
  <si>
    <t>Hoàng Tín</t>
  </si>
  <si>
    <t>15003228</t>
  </si>
  <si>
    <t>Dược</t>
  </si>
  <si>
    <t>15002896</t>
  </si>
  <si>
    <t>15003123</t>
  </si>
  <si>
    <t>15003045</t>
  </si>
  <si>
    <t>15002915</t>
  </si>
  <si>
    <t>Huỳnh Minh</t>
  </si>
  <si>
    <t>Hiến</t>
  </si>
  <si>
    <t>15002979</t>
  </si>
  <si>
    <t>Nguyễn Lê Đăng</t>
  </si>
  <si>
    <t>15002892</t>
  </si>
  <si>
    <t>15003160</t>
  </si>
  <si>
    <t>15002893</t>
  </si>
  <si>
    <t>15003365</t>
  </si>
  <si>
    <t>30/04/1996</t>
  </si>
  <si>
    <t>15002940</t>
  </si>
  <si>
    <t>15002999</t>
  </si>
  <si>
    <t>Bạch Đức</t>
  </si>
  <si>
    <t>05/02/1996</t>
  </si>
  <si>
    <t>15003098</t>
  </si>
  <si>
    <t>15003106</t>
  </si>
  <si>
    <t>15002992</t>
  </si>
  <si>
    <t>Đinh Văn</t>
  </si>
  <si>
    <t>15003303</t>
  </si>
  <si>
    <t>Lê Văn Bảo</t>
  </si>
  <si>
    <t>15003140</t>
  </si>
  <si>
    <t>Huỳnh Hoài</t>
  </si>
  <si>
    <t>15003091</t>
  </si>
  <si>
    <t>Lê Hửu</t>
  </si>
  <si>
    <t>15002929</t>
  </si>
  <si>
    <t>15002904</t>
  </si>
  <si>
    <t>Nguyễn Cẩm</t>
  </si>
  <si>
    <t>Nhung</t>
  </si>
  <si>
    <t>15003301</t>
  </si>
  <si>
    <t>Lư Hoàng Tuấn</t>
  </si>
  <si>
    <t>15003176</t>
  </si>
  <si>
    <t>Đổng Minh</t>
  </si>
  <si>
    <t>15002962</t>
  </si>
  <si>
    <t>25/02/1996</t>
  </si>
  <si>
    <t>15003182</t>
  </si>
  <si>
    <t>Cù Huy</t>
  </si>
  <si>
    <t>15002895</t>
  </si>
  <si>
    <t>15003107</t>
  </si>
  <si>
    <t>Nguyễn Duy Hoài</t>
  </si>
  <si>
    <t>21/03/1996</t>
  </si>
  <si>
    <t>15002939</t>
  </si>
  <si>
    <t>15003263</t>
  </si>
  <si>
    <t>15003027</t>
  </si>
  <si>
    <t>Khưu Ngọc Hoàng</t>
  </si>
  <si>
    <t>15003337</t>
  </si>
  <si>
    <t>Dương Quang</t>
  </si>
  <si>
    <t>06/01/1993</t>
  </si>
  <si>
    <t>15003094</t>
  </si>
  <si>
    <t>15002974</t>
  </si>
  <si>
    <t>15002984</t>
  </si>
  <si>
    <t>15003114</t>
  </si>
  <si>
    <t>15002950</t>
  </si>
  <si>
    <t>21/08/1997</t>
  </si>
  <si>
    <t>15002942</t>
  </si>
  <si>
    <t>15002921</t>
  </si>
  <si>
    <t>15002935</t>
  </si>
  <si>
    <t>Đỗ Huỳnh Anh</t>
  </si>
  <si>
    <t>15002941</t>
  </si>
  <si>
    <t>15000674</t>
  </si>
  <si>
    <t>15002902</t>
  </si>
  <si>
    <t>Hàng Thịnh</t>
  </si>
  <si>
    <t>15003279</t>
  </si>
  <si>
    <t>Võ Ngọc</t>
  </si>
  <si>
    <t>Ô6</t>
  </si>
  <si>
    <t>Ô8</t>
  </si>
  <si>
    <t>15000774</t>
  </si>
  <si>
    <t>Đoàn Như</t>
  </si>
  <si>
    <t>08/07/1996</t>
  </si>
  <si>
    <t>15000767</t>
  </si>
  <si>
    <t>Lại Đinh Quốc</t>
  </si>
  <si>
    <t>15000999</t>
  </si>
  <si>
    <t>Trần Thị Ngọc</t>
  </si>
  <si>
    <t>15000722</t>
  </si>
  <si>
    <t>15001189</t>
  </si>
  <si>
    <t>Phạm Thị Kim</t>
  </si>
  <si>
    <t>15000935</t>
  </si>
  <si>
    <t>15001230</t>
  </si>
  <si>
    <t>Phan Thành</t>
  </si>
  <si>
    <t>26/05/1995</t>
  </si>
  <si>
    <t>15000859</t>
  </si>
  <si>
    <t>15001250</t>
  </si>
  <si>
    <t>Trần Thị</t>
  </si>
  <si>
    <t>15001120</t>
  </si>
  <si>
    <t>Võ Thị Mỹ</t>
  </si>
  <si>
    <t>Duyên</t>
  </si>
  <si>
    <t>19/04/1995</t>
  </si>
  <si>
    <t>15001384</t>
  </si>
  <si>
    <t>Văn Thị</t>
  </si>
  <si>
    <t>15000226</t>
  </si>
  <si>
    <t>Võ Thị Minh</t>
  </si>
  <si>
    <t>17/09/1995</t>
  </si>
  <si>
    <t>15001271</t>
  </si>
  <si>
    <t>15001513</t>
  </si>
  <si>
    <t>15001440</t>
  </si>
  <si>
    <t>Lương Đặng Nhất</t>
  </si>
  <si>
    <t>09/10/1995</t>
  </si>
  <si>
    <t>15000289</t>
  </si>
  <si>
    <t>Bùi Thị</t>
  </si>
  <si>
    <t>Hường</t>
  </si>
  <si>
    <t>14/06/1996</t>
  </si>
  <si>
    <t>15000506</t>
  </si>
  <si>
    <t>Nguyễn Thị Kim</t>
  </si>
  <si>
    <t>15001111</t>
  </si>
  <si>
    <t>Lê Thị Mỹ</t>
  </si>
  <si>
    <t>Kiều</t>
  </si>
  <si>
    <t>15001501</t>
  </si>
  <si>
    <t>Khâu Trịnh Mỹ</t>
  </si>
  <si>
    <t>15000955</t>
  </si>
  <si>
    <t>26/01/1996</t>
  </si>
  <si>
    <t>15000707</t>
  </si>
  <si>
    <t>Võ Huỳnh Thị Trà</t>
  </si>
  <si>
    <t>My</t>
  </si>
  <si>
    <t>15000931</t>
  </si>
  <si>
    <t>15001499</t>
  </si>
  <si>
    <t>Nguyễn Thị Thanh</t>
  </si>
  <si>
    <t>15001302</t>
  </si>
  <si>
    <t>Trần Thị Bích</t>
  </si>
  <si>
    <t>15000613</t>
  </si>
  <si>
    <t>Đoàn Thị Huỳnh</t>
  </si>
  <si>
    <t>15000315</t>
  </si>
  <si>
    <t>Lê Thị Mộng</t>
  </si>
  <si>
    <t>09/12/1995</t>
  </si>
  <si>
    <t>15001353</t>
  </si>
  <si>
    <t>Nguyễn Thị Yến</t>
  </si>
  <si>
    <t>15000678</t>
  </si>
  <si>
    <t>Lê Thị Hồng</t>
  </si>
  <si>
    <t>15000736</t>
  </si>
  <si>
    <t>Oanh</t>
  </si>
  <si>
    <t>15001276</t>
  </si>
  <si>
    <t>Nguyễn Thị Hải</t>
  </si>
  <si>
    <t>Phận</t>
  </si>
  <si>
    <t>15000747</t>
  </si>
  <si>
    <t>Nguyễn Thị Bích</t>
  </si>
  <si>
    <t>15000462</t>
  </si>
  <si>
    <t>Nguyễn Thị</t>
  </si>
  <si>
    <t>Phượng</t>
  </si>
  <si>
    <t>15001064</t>
  </si>
  <si>
    <t>Vũ Thị Bích</t>
  </si>
  <si>
    <t>15001190</t>
  </si>
  <si>
    <t>Dương Thị</t>
  </si>
  <si>
    <t>Sen</t>
  </si>
  <si>
    <t>26/12/1996</t>
  </si>
  <si>
    <t>15000972</t>
  </si>
  <si>
    <t>Hàng Tuyết</t>
  </si>
  <si>
    <t>Sương</t>
  </si>
  <si>
    <t>15000905</t>
  </si>
  <si>
    <t>Nguyễn Thị Diễm</t>
  </si>
  <si>
    <t>00/00/1997</t>
  </si>
  <si>
    <t>15000997</t>
  </si>
  <si>
    <t>Trần Thị Hồng</t>
  </si>
  <si>
    <t>15000482</t>
  </si>
  <si>
    <t>01/04/1995</t>
  </si>
  <si>
    <t>15001123</t>
  </si>
  <si>
    <t>15001561</t>
  </si>
  <si>
    <t>15001524</t>
  </si>
  <si>
    <t>Đoàn Thị Phương</t>
  </si>
  <si>
    <t>15001579</t>
  </si>
  <si>
    <t>15001486</t>
  </si>
  <si>
    <t>05/10/1997</t>
  </si>
  <si>
    <t>15000408</t>
  </si>
  <si>
    <t>Lê Thị Hoài</t>
  </si>
  <si>
    <t>15000117</t>
  </si>
  <si>
    <t>Thúy</t>
  </si>
  <si>
    <t>15000522</t>
  </si>
  <si>
    <t>Lê Thị Thu</t>
  </si>
  <si>
    <t>15001266</t>
  </si>
  <si>
    <t>15001134</t>
  </si>
  <si>
    <t>Tiền</t>
  </si>
  <si>
    <t>15001560</t>
  </si>
  <si>
    <t>Nguyễn Thị Ái</t>
  </si>
  <si>
    <t>Trâm</t>
  </si>
  <si>
    <t>15001168</t>
  </si>
  <si>
    <t>Phạm Lê Ngọc</t>
  </si>
  <si>
    <t>15001392</t>
  </si>
  <si>
    <t>Huỳnh Thị Huế</t>
  </si>
  <si>
    <t>Trân</t>
  </si>
  <si>
    <t>15001352</t>
  </si>
  <si>
    <t>Nguyễn Thị Huyền</t>
  </si>
  <si>
    <t>02/01/1995</t>
  </si>
  <si>
    <t>15000960</t>
  </si>
  <si>
    <t>15000998</t>
  </si>
  <si>
    <t>Hồ Thị Thanh</t>
  </si>
  <si>
    <t>Tuyền</t>
  </si>
  <si>
    <t>15001023</t>
  </si>
  <si>
    <t>Nguyễn Thị Ngọc</t>
  </si>
  <si>
    <t>Tuyết</t>
  </si>
  <si>
    <t>15001500</t>
  </si>
  <si>
    <t>Lưu Thị Bích</t>
  </si>
  <si>
    <t>Vân</t>
  </si>
  <si>
    <t>15001035</t>
  </si>
  <si>
    <t>Tưởng Thị Ngọc</t>
  </si>
  <si>
    <t>Vi</t>
  </si>
  <si>
    <t>15001033</t>
  </si>
  <si>
    <t>15001639</t>
  </si>
  <si>
    <t>15CĐ-MTT2</t>
  </si>
  <si>
    <t>15002265</t>
  </si>
  <si>
    <t>Nguyễn Thị Duyên</t>
  </si>
  <si>
    <t>15003046</t>
  </si>
  <si>
    <t>26/01/1990</t>
  </si>
  <si>
    <t>15002529</t>
  </si>
  <si>
    <t>Trương Nam Việt</t>
  </si>
  <si>
    <t>15001907</t>
  </si>
  <si>
    <t>Bích</t>
  </si>
  <si>
    <t>15002107</t>
  </si>
  <si>
    <t>Đặng Huyền</t>
  </si>
  <si>
    <t>Chăm</t>
  </si>
  <si>
    <t>15002129</t>
  </si>
  <si>
    <t>Trần Thị Mỹ</t>
  </si>
  <si>
    <t>15002507</t>
  </si>
  <si>
    <t>03/03/1996</t>
  </si>
  <si>
    <t>15001601</t>
  </si>
  <si>
    <t>Hoàng Thị</t>
  </si>
  <si>
    <t>Cúc</t>
  </si>
  <si>
    <t>13/12/1995</t>
  </si>
  <si>
    <t>15001605</t>
  </si>
  <si>
    <t>15/03/1995</t>
  </si>
  <si>
    <t>15001982</t>
  </si>
  <si>
    <t>Đỗ Thị Thúy</t>
  </si>
  <si>
    <t>Diễm</t>
  </si>
  <si>
    <t>15001828</t>
  </si>
  <si>
    <t>Trương Thị Huệ</t>
  </si>
  <si>
    <t>Dung</t>
  </si>
  <si>
    <t>15001793</t>
  </si>
  <si>
    <t>Nguyễn Thị Bé</t>
  </si>
  <si>
    <t>15001600</t>
  </si>
  <si>
    <t>15001804</t>
  </si>
  <si>
    <t>Hằng</t>
  </si>
  <si>
    <t>06/12/1997</t>
  </si>
  <si>
    <t>15002022</t>
  </si>
  <si>
    <t>Phan Thị Mỹ</t>
  </si>
  <si>
    <t>15002136</t>
  </si>
  <si>
    <t>Trần Thị Minh</t>
  </si>
  <si>
    <t>15001628</t>
  </si>
  <si>
    <t>Huỳnh Thị Thúy</t>
  </si>
  <si>
    <t>15002040</t>
  </si>
  <si>
    <t>Nguyễn Thị Thúy</t>
  </si>
  <si>
    <t>15001824</t>
  </si>
  <si>
    <t>Võ Thị Thu</t>
  </si>
  <si>
    <t>15001880</t>
  </si>
  <si>
    <t>15002174</t>
  </si>
  <si>
    <t>15003082</t>
  </si>
  <si>
    <t>Đinh Mỹ</t>
  </si>
  <si>
    <t>15002460</t>
  </si>
  <si>
    <t>Nguyễn Thị Thùy</t>
  </si>
  <si>
    <t>15001580</t>
  </si>
  <si>
    <t>Trương Thị Ngọc</t>
  </si>
  <si>
    <t>15002062</t>
  </si>
  <si>
    <t>Trần Thị Trà</t>
  </si>
  <si>
    <t>Mi</t>
  </si>
  <si>
    <t>00/00/1996</t>
  </si>
  <si>
    <t>15002220</t>
  </si>
  <si>
    <t>Nguyễn Hữu Ái</t>
  </si>
  <si>
    <t>15002434</t>
  </si>
  <si>
    <t>Quách Ái Trâm</t>
  </si>
  <si>
    <t>15002219</t>
  </si>
  <si>
    <t>Hồ Kim</t>
  </si>
  <si>
    <t>15001642</t>
  </si>
  <si>
    <t>Nguyễn Thị Ánh</t>
  </si>
  <si>
    <t>15002097</t>
  </si>
  <si>
    <t>Nguyền</t>
  </si>
  <si>
    <t>16/08/1994</t>
  </si>
  <si>
    <t>15002315</t>
  </si>
  <si>
    <t>15001612</t>
  </si>
  <si>
    <t>Nguyễn Thị Phương</t>
  </si>
  <si>
    <t>15001941</t>
  </si>
  <si>
    <t>15002023</t>
  </si>
  <si>
    <t>Nhiên</t>
  </si>
  <si>
    <t>15001784</t>
  </si>
  <si>
    <t>Nguyễn Hoàng Quỳnh</t>
  </si>
  <si>
    <t>25/09/1987</t>
  </si>
  <si>
    <t>15001705</t>
  </si>
  <si>
    <t>Đạo Ri</t>
  </si>
  <si>
    <t>Nô</t>
  </si>
  <si>
    <t>15002280</t>
  </si>
  <si>
    <t>Nguyễn Thị Xuân</t>
  </si>
  <si>
    <t>Nương</t>
  </si>
  <si>
    <t>15001957</t>
  </si>
  <si>
    <t>Bùi Thị Thanh</t>
  </si>
  <si>
    <t>15001734</t>
  </si>
  <si>
    <t>Lê Thị Bích</t>
  </si>
  <si>
    <t>15002287</t>
  </si>
  <si>
    <t>15002114</t>
  </si>
  <si>
    <t>Nguyễn Thu</t>
  </si>
  <si>
    <t>15001649</t>
  </si>
  <si>
    <t>15002331</t>
  </si>
  <si>
    <t>Dương Thị Bích</t>
  </si>
  <si>
    <t>15001841</t>
  </si>
  <si>
    <t>15002172</t>
  </si>
  <si>
    <t>15002227</t>
  </si>
  <si>
    <t>Võ Thị Nguyên</t>
  </si>
  <si>
    <t>15001790</t>
  </si>
  <si>
    <t>15002233</t>
  </si>
  <si>
    <t>Trương Thị</t>
  </si>
  <si>
    <t>Tình</t>
  </si>
  <si>
    <t>15002458</t>
  </si>
  <si>
    <t>Phan Thị Ngọc</t>
  </si>
  <si>
    <t>26/04/1994</t>
  </si>
  <si>
    <t>15002112</t>
  </si>
  <si>
    <t>15001978</t>
  </si>
  <si>
    <t>15001677</t>
  </si>
  <si>
    <t>Lâm Huỳnh Huế</t>
  </si>
  <si>
    <t>Trinh</t>
  </si>
  <si>
    <t>15003251</t>
  </si>
  <si>
    <t>15001808</t>
  </si>
  <si>
    <t>10/01/1996</t>
  </si>
  <si>
    <t>15002004</t>
  </si>
  <si>
    <t>Trần Thị Thúy</t>
  </si>
  <si>
    <t>Vy</t>
  </si>
  <si>
    <t>15002281</t>
  </si>
  <si>
    <t>Nguyễn Thị Nghi</t>
  </si>
  <si>
    <t>15002133</t>
  </si>
  <si>
    <t>Xuyên</t>
  </si>
  <si>
    <t>15002305</t>
  </si>
  <si>
    <t>Yên</t>
  </si>
  <si>
    <t>15002875</t>
  </si>
  <si>
    <t>Dương Thị Hải</t>
  </si>
  <si>
    <t>03/12/1996</t>
  </si>
  <si>
    <t>15002968</t>
  </si>
  <si>
    <t>Võ Trần Huế</t>
  </si>
  <si>
    <t>15002751</t>
  </si>
  <si>
    <t>Ngô Thị</t>
  </si>
  <si>
    <t>15003088</t>
  </si>
  <si>
    <t>15002832</t>
  </si>
  <si>
    <t>Di</t>
  </si>
  <si>
    <t>15001774</t>
  </si>
  <si>
    <t>15/05/1993</t>
  </si>
  <si>
    <t>15002701</t>
  </si>
  <si>
    <t>Phạm Thị</t>
  </si>
  <si>
    <t>Gái</t>
  </si>
  <si>
    <t>10/12/1995</t>
  </si>
  <si>
    <t>15002161</t>
  </si>
  <si>
    <t>Thị Ngọc</t>
  </si>
  <si>
    <t>14/04/1996</t>
  </si>
  <si>
    <t>15002734</t>
  </si>
  <si>
    <t>15003177</t>
  </si>
  <si>
    <t>Đặng Thị Mỹ</t>
  </si>
  <si>
    <t>06/06/1994</t>
  </si>
  <si>
    <t>15003013</t>
  </si>
  <si>
    <t>Đinh Thị Thu</t>
  </si>
  <si>
    <t>15003180</t>
  </si>
  <si>
    <t>Trần Ngọc Xuân</t>
  </si>
  <si>
    <t>15002842</t>
  </si>
  <si>
    <t>Đinh Thị Kim</t>
  </si>
  <si>
    <t>Huyền</t>
  </si>
  <si>
    <t>15000871</t>
  </si>
  <si>
    <t>22/11/1995</t>
  </si>
  <si>
    <t>15002626</t>
  </si>
  <si>
    <t>Lê Thị Diễm</t>
  </si>
  <si>
    <t>15002847</t>
  </si>
  <si>
    <t>Trần Thị Kim</t>
  </si>
  <si>
    <t>Lang</t>
  </si>
  <si>
    <t>24/02/1996</t>
  </si>
  <si>
    <t>15002919</t>
  </si>
  <si>
    <t>Nông Thị</t>
  </si>
  <si>
    <t>Liễu</t>
  </si>
  <si>
    <t>15003161</t>
  </si>
  <si>
    <t>Hoàng Khánh</t>
  </si>
  <si>
    <t>15003157</t>
  </si>
  <si>
    <t>Vương Thị Thùy</t>
  </si>
  <si>
    <t>15002867</t>
  </si>
  <si>
    <t>Phạm Thị Ái</t>
  </si>
  <si>
    <t>Loan</t>
  </si>
  <si>
    <t>15002918</t>
  </si>
  <si>
    <t>DT Tày_Hộ CN</t>
  </si>
  <si>
    <t>15002818</t>
  </si>
  <si>
    <t>Vũ Thị Tuyết</t>
  </si>
  <si>
    <t>Mây</t>
  </si>
  <si>
    <t>15002849</t>
  </si>
  <si>
    <t>Mơ</t>
  </si>
  <si>
    <t>15002688</t>
  </si>
  <si>
    <t>15002944</t>
  </si>
  <si>
    <t>15003341</t>
  </si>
  <si>
    <t>Võ Thị Kim</t>
  </si>
  <si>
    <t>Ngoan</t>
  </si>
  <si>
    <t>15002644</t>
  </si>
  <si>
    <t>Lưu Hoàng</t>
  </si>
  <si>
    <t>15002837</t>
  </si>
  <si>
    <t>Hoàng Thị Tuyết</t>
  </si>
  <si>
    <t>15003203</t>
  </si>
  <si>
    <t>Phan Thị Thùy</t>
  </si>
  <si>
    <t>18/05/1996</t>
  </si>
  <si>
    <t>15002884</t>
  </si>
  <si>
    <t>Thạch Thị Chane</t>
  </si>
  <si>
    <t>Ni</t>
  </si>
  <si>
    <t>04/05/1995</t>
  </si>
  <si>
    <t>15002616</t>
  </si>
  <si>
    <t>Nguyễn Thị Trúc</t>
  </si>
  <si>
    <t>Nị</t>
  </si>
  <si>
    <t>15003171</t>
  </si>
  <si>
    <t>Đỗ Thị Kim</t>
  </si>
  <si>
    <t>15002956</t>
  </si>
  <si>
    <t>Huỳnh Thị</t>
  </si>
  <si>
    <t>15003054</t>
  </si>
  <si>
    <t>Hồ Thị</t>
  </si>
  <si>
    <t>15002908</t>
  </si>
  <si>
    <t>17/08/1996</t>
  </si>
  <si>
    <t>15002737</t>
  </si>
  <si>
    <t>Trần Thị Tố</t>
  </si>
  <si>
    <t>Quyên</t>
  </si>
  <si>
    <t>15003105</t>
  </si>
  <si>
    <t>Đỗ Như</t>
  </si>
  <si>
    <t>15002607</t>
  </si>
  <si>
    <t>Đàm Thị Ngọc</t>
  </si>
  <si>
    <t>15003101</t>
  </si>
  <si>
    <t>Phan Thị Thu</t>
  </si>
  <si>
    <t>15002932</t>
  </si>
  <si>
    <t>15003173</t>
  </si>
  <si>
    <t>Nguyễn Thị Thu</t>
  </si>
  <si>
    <t>15002648</t>
  </si>
  <si>
    <t>Lê Thị Trang</t>
  </si>
  <si>
    <t>Thư</t>
  </si>
  <si>
    <t>15002782</t>
  </si>
  <si>
    <t>Ngô Thị Thanh</t>
  </si>
  <si>
    <t>2711/1997</t>
  </si>
  <si>
    <t>15002907</t>
  </si>
  <si>
    <t>Lê Thị Nguyên</t>
  </si>
  <si>
    <t>15003481</t>
  </si>
  <si>
    <t>Nguyễn Trần</t>
  </si>
  <si>
    <t>Thùy</t>
  </si>
  <si>
    <t>18/03/1994</t>
  </si>
  <si>
    <t>15002925</t>
  </si>
  <si>
    <t>Đinh Thị Bích</t>
  </si>
  <si>
    <t>15002805</t>
  </si>
  <si>
    <t>Tiếp</t>
  </si>
  <si>
    <t>01/09/1996</t>
  </si>
  <si>
    <t>15003215</t>
  </si>
  <si>
    <t>15002948</t>
  </si>
  <si>
    <t>15002846</t>
  </si>
  <si>
    <t>Dương Thị Diễm</t>
  </si>
  <si>
    <t>15003200</t>
  </si>
  <si>
    <t>Nguyễn Thị Mỹ</t>
  </si>
  <si>
    <t>15003254</t>
  </si>
  <si>
    <t>15003290</t>
  </si>
  <si>
    <t>08/12/1996</t>
  </si>
  <si>
    <t>15003221</t>
  </si>
  <si>
    <t>Phạm Thị Cẩm</t>
  </si>
  <si>
    <t>15003480</t>
  </si>
  <si>
    <t>15003368</t>
  </si>
  <si>
    <t>15003038</t>
  </si>
  <si>
    <t>Hồ Thị Mỹ</t>
  </si>
  <si>
    <t>15000679</t>
  </si>
  <si>
    <t>Liêu Quốc</t>
  </si>
  <si>
    <t>15CĐ-CNTT1</t>
  </si>
  <si>
    <t>15000810</t>
  </si>
  <si>
    <t>15000947</t>
  </si>
  <si>
    <t>15000802</t>
  </si>
  <si>
    <t>04/08/1996</t>
  </si>
  <si>
    <t>15000432</t>
  </si>
  <si>
    <t>15000893</t>
  </si>
  <si>
    <t>Lưu Khải</t>
  </si>
  <si>
    <t>15000661</t>
  </si>
  <si>
    <t>Hồ Nguyễn Bảo</t>
  </si>
  <si>
    <t>15000532</t>
  </si>
  <si>
    <t>Trần Thiệu</t>
  </si>
  <si>
    <t>15000418</t>
  </si>
  <si>
    <t>Lê Đỗ Khắc</t>
  </si>
  <si>
    <t>15000766</t>
  </si>
  <si>
    <t>Võ Trung</t>
  </si>
  <si>
    <t>15000685</t>
  </si>
  <si>
    <t>Võ Huy</t>
  </si>
  <si>
    <t>Hiệu</t>
  </si>
  <si>
    <t>15000531</t>
  </si>
  <si>
    <t>Huỳnh Chí</t>
  </si>
  <si>
    <t>15000440</t>
  </si>
  <si>
    <t>Huỳnh Vinh</t>
  </si>
  <si>
    <t>15000623</t>
  </si>
  <si>
    <t>Nguyễn Đỗ Quang</t>
  </si>
  <si>
    <t>15000439</t>
  </si>
  <si>
    <t>15000485</t>
  </si>
  <si>
    <t>15000739</t>
  </si>
  <si>
    <t>Trần Phạm Minh</t>
  </si>
  <si>
    <t>15000738</t>
  </si>
  <si>
    <t>15000727</t>
  </si>
  <si>
    <t>Mai Bảo</t>
  </si>
  <si>
    <t>15003084</t>
  </si>
  <si>
    <t>15003119</t>
  </si>
  <si>
    <t>Vũ Đăng</t>
  </si>
  <si>
    <t>15000737</t>
  </si>
  <si>
    <t>15000548</t>
  </si>
  <si>
    <t>Huỳnh Bá</t>
  </si>
  <si>
    <t>15000544</t>
  </si>
  <si>
    <t>Nguyễn Hoàng Phi</t>
  </si>
  <si>
    <t>15000703</t>
  </si>
  <si>
    <t>15000534</t>
  </si>
  <si>
    <t>Nguyễn Lê Trung</t>
  </si>
  <si>
    <t>15000525</t>
  </si>
  <si>
    <t>Phạm Hoài</t>
  </si>
  <si>
    <t>15000478</t>
  </si>
  <si>
    <t>01/09/1994</t>
  </si>
  <si>
    <t>15000648</t>
  </si>
  <si>
    <t>27/04/1995</t>
  </si>
  <si>
    <t>15000792</t>
  </si>
  <si>
    <t>Chế Long</t>
  </si>
  <si>
    <t>15000759</t>
  </si>
  <si>
    <t>27/07/1996</t>
  </si>
  <si>
    <t>15000748</t>
  </si>
  <si>
    <t>15000749</t>
  </si>
  <si>
    <t>15000721</t>
  </si>
  <si>
    <t>15000321</t>
  </si>
  <si>
    <t>Đồng Văn</t>
  </si>
  <si>
    <t>Sĩ</t>
  </si>
  <si>
    <t>15/09/1995</t>
  </si>
  <si>
    <t>15000923</t>
  </si>
  <si>
    <t>Bùi Tấn</t>
  </si>
  <si>
    <t>15000414</t>
  </si>
  <si>
    <t>Đinh Phước</t>
  </si>
  <si>
    <t>15000416</t>
  </si>
  <si>
    <t>Châu Hoàng</t>
  </si>
  <si>
    <t>15000483</t>
  </si>
  <si>
    <t>15000431</t>
  </si>
  <si>
    <t>Thám</t>
  </si>
  <si>
    <t>10/02/1994</t>
  </si>
  <si>
    <t>15000536</t>
  </si>
  <si>
    <t>Nguyễn Phạm Công</t>
  </si>
  <si>
    <t>15000424</t>
  </si>
  <si>
    <t>Bùi Hoài Quốc</t>
  </si>
  <si>
    <t>15000761</t>
  </si>
  <si>
    <t>01/02/1995</t>
  </si>
  <si>
    <t>15000974</t>
  </si>
  <si>
    <t>Quang Chí</t>
  </si>
  <si>
    <t>Thạnh</t>
  </si>
  <si>
    <t>15000474</t>
  </si>
  <si>
    <t>15000799</t>
  </si>
  <si>
    <t>15000864</t>
  </si>
  <si>
    <t>15000853</t>
  </si>
  <si>
    <t>15000694</t>
  </si>
  <si>
    <t>Triển</t>
  </si>
  <si>
    <t>15000442</t>
  </si>
  <si>
    <t>Nguyễn Quỳnh</t>
  </si>
  <si>
    <t>16/08/1997</t>
  </si>
  <si>
    <t>15000876</t>
  </si>
  <si>
    <t>15000901</t>
  </si>
  <si>
    <t>15000782</t>
  </si>
  <si>
    <t>15000710</t>
  </si>
  <si>
    <t>Lê Đức Anh</t>
  </si>
  <si>
    <t>15000496</t>
  </si>
  <si>
    <t>23/02/1995</t>
  </si>
  <si>
    <t>15000497</t>
  </si>
  <si>
    <t>02/11/1993</t>
  </si>
  <si>
    <t>15000828</t>
  </si>
  <si>
    <t>19/04/1996</t>
  </si>
  <si>
    <t>15000872</t>
  </si>
  <si>
    <t>15001538</t>
  </si>
  <si>
    <t>15001247</t>
  </si>
  <si>
    <t>Huỳnh Nhất Tâm</t>
  </si>
  <si>
    <t>Băng</t>
  </si>
  <si>
    <t>10/04/1996</t>
  </si>
  <si>
    <t>15001226</t>
  </si>
  <si>
    <t>03/03/1995</t>
  </si>
  <si>
    <t>15001051</t>
  </si>
  <si>
    <t>15001232</t>
  </si>
  <si>
    <t>15001013</t>
  </si>
  <si>
    <t>15001427</t>
  </si>
  <si>
    <t>12/11/1996</t>
  </si>
  <si>
    <t>15001556</t>
  </si>
  <si>
    <t>15001231</t>
  </si>
  <si>
    <t>Nguyễn Trùng</t>
  </si>
  <si>
    <t>15001007</t>
  </si>
  <si>
    <t>Trần Bão</t>
  </si>
  <si>
    <t>15001009</t>
  </si>
  <si>
    <t>Hải</t>
  </si>
  <si>
    <t>15001413</t>
  </si>
  <si>
    <t>15001246</t>
  </si>
  <si>
    <t>19/06/1996</t>
  </si>
  <si>
    <t>15001293</t>
  </si>
  <si>
    <t>15001014</t>
  </si>
  <si>
    <t>15001084</t>
  </si>
  <si>
    <t>15001294</t>
  </si>
  <si>
    <t>Đỗ</t>
  </si>
  <si>
    <t>15001154</t>
  </si>
  <si>
    <t>15001259</t>
  </si>
  <si>
    <t>Nguyễn Gia</t>
  </si>
  <si>
    <t>15001471</t>
  </si>
  <si>
    <t>Phan Bảo</t>
  </si>
  <si>
    <t>04/09/1995</t>
  </si>
  <si>
    <t>15001311</t>
  </si>
  <si>
    <t>Huynh</t>
  </si>
  <si>
    <t>15001976</t>
  </si>
  <si>
    <t>15001235</t>
  </si>
  <si>
    <t>15001335</t>
  </si>
  <si>
    <t>15001039</t>
  </si>
  <si>
    <t>Bùi Trung</t>
  </si>
  <si>
    <t>15001441</t>
  </si>
  <si>
    <t>Lịch</t>
  </si>
  <si>
    <t>15001117</t>
  </si>
  <si>
    <t>22/01/1996</t>
  </si>
  <si>
    <t>15001343</t>
  </si>
  <si>
    <t>Dương Tấn</t>
  </si>
  <si>
    <t>15001105</t>
  </si>
  <si>
    <t>28/08/1995</t>
  </si>
  <si>
    <t>15001399</t>
  </si>
  <si>
    <t>Mẫn</t>
  </si>
  <si>
    <t>05/07/1996</t>
  </si>
  <si>
    <t>15001332</t>
  </si>
  <si>
    <t>Bùi Thọ Hoàng</t>
  </si>
  <si>
    <t>13/03/1989</t>
  </si>
  <si>
    <t>15001456</t>
  </si>
  <si>
    <t>Châu Trọng</t>
  </si>
  <si>
    <t>15001489</t>
  </si>
  <si>
    <t>Nguyễn Thế Thiên</t>
  </si>
  <si>
    <t>21/01/1996</t>
  </si>
  <si>
    <t>15001086</t>
  </si>
  <si>
    <t>15001310</t>
  </si>
  <si>
    <t>15001447</t>
  </si>
  <si>
    <t>15001267</t>
  </si>
  <si>
    <t>15001147</t>
  </si>
  <si>
    <t>15001042</t>
  </si>
  <si>
    <t>15001552</t>
  </si>
  <si>
    <t>15001295</t>
  </si>
  <si>
    <t>15003076</t>
  </si>
  <si>
    <t>Đoàn Trọng</t>
  </si>
  <si>
    <t>Thăng</t>
  </si>
  <si>
    <t>27/11/1996</t>
  </si>
  <si>
    <t>15001411</t>
  </si>
  <si>
    <t>Lư Anh</t>
  </si>
  <si>
    <t>15001475</t>
  </si>
  <si>
    <t>Mã Quế</t>
  </si>
  <si>
    <t>15001468</t>
  </si>
  <si>
    <t>Hồ Đình</t>
  </si>
  <si>
    <t>15001466</t>
  </si>
  <si>
    <t>15001180</t>
  </si>
  <si>
    <t>Phạm Phú</t>
  </si>
  <si>
    <t>15001087</t>
  </si>
  <si>
    <t>Nguyễn Khôi Thiên</t>
  </si>
  <si>
    <t>15001186</t>
  </si>
  <si>
    <t>Trương Quang Quốc</t>
  </si>
  <si>
    <t>15001274</t>
  </si>
  <si>
    <t>15001200</t>
  </si>
  <si>
    <t>15001269</t>
  </si>
  <si>
    <t>Vũ Huy</t>
  </si>
  <si>
    <t>15001236</t>
  </si>
  <si>
    <t>15001281</t>
  </si>
  <si>
    <t>Trương Đình</t>
  </si>
  <si>
    <t>15001417</t>
  </si>
  <si>
    <t>15001285</t>
  </si>
  <si>
    <t>18/10/1996</t>
  </si>
  <si>
    <t>15001892</t>
  </si>
  <si>
    <t>Châu Nguyên</t>
  </si>
  <si>
    <t>15001996</t>
  </si>
  <si>
    <t>Đinh Huỳnh Tuấn</t>
  </si>
  <si>
    <t>15/02/1996</t>
  </si>
  <si>
    <t>15001768</t>
  </si>
  <si>
    <t>15001702</t>
  </si>
  <si>
    <t>Lý Xương Thiên</t>
  </si>
  <si>
    <t>15001735</t>
  </si>
  <si>
    <t>25/05/1997</t>
  </si>
  <si>
    <t>15002008</t>
  </si>
  <si>
    <t>15001897</t>
  </si>
  <si>
    <t>Nguyễn Đạt Thành</t>
  </si>
  <si>
    <t>15001568</t>
  </si>
  <si>
    <t>Chung Vĩnh</t>
  </si>
  <si>
    <t>15001872</t>
  </si>
  <si>
    <t>07/09/1995</t>
  </si>
  <si>
    <t>15001651</t>
  </si>
  <si>
    <t>26/05/1996</t>
  </si>
  <si>
    <t>15001751</t>
  </si>
  <si>
    <t>15001687</t>
  </si>
  <si>
    <t>15001893</t>
  </si>
  <si>
    <t>15001876</t>
  </si>
  <si>
    <t>15001887</t>
  </si>
  <si>
    <t>23/08/1996</t>
  </si>
  <si>
    <t>15001806</t>
  </si>
  <si>
    <t>Bùi Thị Yến</t>
  </si>
  <si>
    <t>15001812</t>
  </si>
  <si>
    <t>15001564</t>
  </si>
  <si>
    <t>15001967</t>
  </si>
  <si>
    <t>Nguyễn Sĩ Minh</t>
  </si>
  <si>
    <t>25/03/1993</t>
  </si>
  <si>
    <t>15001901</t>
  </si>
  <si>
    <t>15001736</t>
  </si>
  <si>
    <t>Hà Quốc</t>
  </si>
  <si>
    <t>15001997</t>
  </si>
  <si>
    <t>15001882</t>
  </si>
  <si>
    <t>Đặng Thành</t>
  </si>
  <si>
    <t>05/06/1996</t>
  </si>
  <si>
    <t>15001744</t>
  </si>
  <si>
    <t>Lê Quang Ngọc</t>
  </si>
  <si>
    <t>Lễ</t>
  </si>
  <si>
    <t>15001658</t>
  </si>
  <si>
    <t>15001599</t>
  </si>
  <si>
    <t>15001719</t>
  </si>
  <si>
    <t>Đào Quang</t>
  </si>
  <si>
    <t>15001608</t>
  </si>
  <si>
    <t>Bùi Đức</t>
  </si>
  <si>
    <t>15001617</t>
  </si>
  <si>
    <t>15001920</t>
  </si>
  <si>
    <t>Nguyễn Lê Bảo</t>
  </si>
  <si>
    <t>15001582</t>
  </si>
  <si>
    <t>Phạm Thanh</t>
  </si>
  <si>
    <t>15001825</t>
  </si>
  <si>
    <t>Nguyễn Đặng Kim</t>
  </si>
  <si>
    <t>15001688</t>
  </si>
  <si>
    <t>20/04/1995</t>
  </si>
  <si>
    <t>15001849</t>
  </si>
  <si>
    <t>Phan Nguyễn Triệu</t>
  </si>
  <si>
    <t>26/08/1996</t>
  </si>
  <si>
    <t>15001788</t>
  </si>
  <si>
    <t>Nguyễn Thị Minh</t>
  </si>
  <si>
    <t>23/05/1995</t>
  </si>
  <si>
    <t>15002006</t>
  </si>
  <si>
    <t>Lương Hoài</t>
  </si>
  <si>
    <t>Nhớ</t>
  </si>
  <si>
    <t>08/09/1996</t>
  </si>
  <si>
    <t>15001924</t>
  </si>
  <si>
    <t>15001682</t>
  </si>
  <si>
    <t>14/08/1995</t>
  </si>
  <si>
    <t>15002002</t>
  </si>
  <si>
    <t>15001685</t>
  </si>
  <si>
    <t>15003192</t>
  </si>
  <si>
    <t>31/10/1996</t>
  </si>
  <si>
    <t>15001585</t>
  </si>
  <si>
    <t>15001929</t>
  </si>
  <si>
    <t>01/09/1995</t>
  </si>
  <si>
    <t>15001862</t>
  </si>
  <si>
    <t>13/03/1995</t>
  </si>
  <si>
    <t>15001914</t>
  </si>
  <si>
    <t>15002003</t>
  </si>
  <si>
    <t>15001620</t>
  </si>
  <si>
    <t>Tô Hữu</t>
  </si>
  <si>
    <t>Thịnh</t>
  </si>
  <si>
    <t>15001650</t>
  </si>
  <si>
    <t>Tống Thành</t>
  </si>
  <si>
    <t>15001952</t>
  </si>
  <si>
    <t>Tôn Văn</t>
  </si>
  <si>
    <t>15001654</t>
  </si>
  <si>
    <t>Nguyễn Ngọc Bảo</t>
  </si>
  <si>
    <t>15001721</t>
  </si>
  <si>
    <t>Đỗ Nguyễn Hữu</t>
  </si>
  <si>
    <t>15001954</t>
  </si>
  <si>
    <t>15001700</t>
  </si>
  <si>
    <t>Trần Lê Thiên</t>
  </si>
  <si>
    <t>15001754</t>
  </si>
  <si>
    <t>15001686</t>
  </si>
  <si>
    <t>15001706</t>
  </si>
  <si>
    <t>15001822</t>
  </si>
  <si>
    <t>Hà Phúc</t>
  </si>
  <si>
    <t>Tựu</t>
  </si>
  <si>
    <t>15001764</t>
  </si>
  <si>
    <t>06/10/1995</t>
  </si>
  <si>
    <t>15002084</t>
  </si>
  <si>
    <t>Lương Hồng Thiên</t>
  </si>
  <si>
    <t>15CĐ-CNTT4</t>
  </si>
  <si>
    <t>15002130</t>
  </si>
  <si>
    <t>Hồ Xuân</t>
  </si>
  <si>
    <t>15002125</t>
  </si>
  <si>
    <t>Trần Đặng Quỳnh</t>
  </si>
  <si>
    <t>15002255</t>
  </si>
  <si>
    <t>15002346</t>
  </si>
  <si>
    <t>Lê Thiện</t>
  </si>
  <si>
    <t>15002157</t>
  </si>
  <si>
    <t>Nguyễn Đình Kim</t>
  </si>
  <si>
    <t>14/02/1995</t>
  </si>
  <si>
    <t>15002067</t>
  </si>
  <si>
    <t>15002108</t>
  </si>
  <si>
    <t>Phan Tường</t>
  </si>
  <si>
    <t>15002223</t>
  </si>
  <si>
    <t>15002297</t>
  </si>
  <si>
    <t>15002324</t>
  </si>
  <si>
    <t>Diệp Chí</t>
  </si>
  <si>
    <t>15002203</t>
  </si>
  <si>
    <t>15002047</t>
  </si>
  <si>
    <t>15002081</t>
  </si>
  <si>
    <t>Hơn</t>
  </si>
  <si>
    <t>15002158</t>
  </si>
  <si>
    <t>15002239</t>
  </si>
  <si>
    <t>Võ Ngọc Phi</t>
  </si>
  <si>
    <t>16/04/1995</t>
  </si>
  <si>
    <t>15002110</t>
  </si>
  <si>
    <t>Chung Đức</t>
  </si>
  <si>
    <t>16/11/1996</t>
  </si>
  <si>
    <t>15002343</t>
  </si>
  <si>
    <t>15002183</t>
  </si>
  <si>
    <t>Lê Thị</t>
  </si>
  <si>
    <t>23/04/1996</t>
  </si>
  <si>
    <t>15002053</t>
  </si>
  <si>
    <t>15002332</t>
  </si>
  <si>
    <t>Lý Chí</t>
  </si>
  <si>
    <t>19/10/1995</t>
  </si>
  <si>
    <t>15002034</t>
  </si>
  <si>
    <t>Lương Hồng</t>
  </si>
  <si>
    <t>Lĩnh</t>
  </si>
  <si>
    <t>15002029</t>
  </si>
  <si>
    <t>Lầu Nghiệp</t>
  </si>
  <si>
    <t>15002027</t>
  </si>
  <si>
    <t>12/08/1995</t>
  </si>
  <si>
    <t>15002109</t>
  </si>
  <si>
    <t>Đinh Hữu</t>
  </si>
  <si>
    <t>15002020</t>
  </si>
  <si>
    <t>Trịnh Ngọc Kim</t>
  </si>
  <si>
    <t>15002337</t>
  </si>
  <si>
    <t>15002184</t>
  </si>
  <si>
    <t>Dương Thành</t>
  </si>
  <si>
    <t>31/05/1995</t>
  </si>
  <si>
    <t>15002083</t>
  </si>
  <si>
    <t>15002088</t>
  </si>
  <si>
    <t>15002296</t>
  </si>
  <si>
    <t>15002116</t>
  </si>
  <si>
    <t>15002024</t>
  </si>
  <si>
    <t>15002330</t>
  </si>
  <si>
    <t>Lý Hưng</t>
  </si>
  <si>
    <t>01/09/1987</t>
  </si>
  <si>
    <t>15002235</t>
  </si>
  <si>
    <t>15002177</t>
  </si>
  <si>
    <t>Nguyễn Phùng Thiên</t>
  </si>
  <si>
    <t>15002045</t>
  </si>
  <si>
    <t>15002121</t>
  </si>
  <si>
    <t>Nguyễn Thiện</t>
  </si>
  <si>
    <t>15002206</t>
  </si>
  <si>
    <t>15002139</t>
  </si>
  <si>
    <t>Vũ Hải</t>
  </si>
  <si>
    <t>Thiều</t>
  </si>
  <si>
    <t>15002335</t>
  </si>
  <si>
    <t>15002019</t>
  </si>
  <si>
    <t>Lê Nguyễn Minh</t>
  </si>
  <si>
    <t>15002066</t>
  </si>
  <si>
    <t>Võ Trí</t>
  </si>
  <si>
    <t>15002126</t>
  </si>
  <si>
    <t>Nguyễn Vũ Minh</t>
  </si>
  <si>
    <t>Con TB 2/8</t>
  </si>
  <si>
    <t>15002209</t>
  </si>
  <si>
    <t>15002271</t>
  </si>
  <si>
    <t>15002217</t>
  </si>
  <si>
    <t>15002082</t>
  </si>
  <si>
    <t>Phan Thế</t>
  </si>
  <si>
    <t>22/05/1993</t>
  </si>
  <si>
    <t>15002270</t>
  </si>
  <si>
    <t>Trần Thiên Thương</t>
  </si>
  <si>
    <t>15002322</t>
  </si>
  <si>
    <t>Đỗ Cao</t>
  </si>
  <si>
    <t>15002113</t>
  </si>
  <si>
    <t>15002334</t>
  </si>
  <si>
    <t>Thạch Phi</t>
  </si>
  <si>
    <t>15002180</t>
  </si>
  <si>
    <t>15002289</t>
  </si>
  <si>
    <t>15002230</t>
  </si>
  <si>
    <t>Phạm Trần Quang</t>
  </si>
  <si>
    <t>15002218</t>
  </si>
  <si>
    <t>Bùi Ngọc Quốc</t>
  </si>
  <si>
    <t>15002076</t>
  </si>
  <si>
    <t>Lê Hồ Hoàng</t>
  </si>
  <si>
    <t>15002479</t>
  </si>
  <si>
    <t>Châu Bảo</t>
  </si>
  <si>
    <t>15002385</t>
  </si>
  <si>
    <t>15002662</t>
  </si>
  <si>
    <t>Võ Ngọc</t>
  </si>
  <si>
    <t>15002660</t>
  </si>
  <si>
    <t>15002514</t>
  </si>
  <si>
    <t>La Quốc</t>
  </si>
  <si>
    <t>15002659</t>
  </si>
  <si>
    <t>15002350</t>
  </si>
  <si>
    <t>Dân</t>
  </si>
  <si>
    <t>15002472</t>
  </si>
  <si>
    <t>09/04/1995</t>
  </si>
  <si>
    <t>15002556</t>
  </si>
  <si>
    <t>Phan Nhật</t>
  </si>
  <si>
    <t>01/10/1995</t>
  </si>
  <si>
    <t>15002487</t>
  </si>
  <si>
    <t>15002560</t>
  </si>
  <si>
    <t>Bùi Lê Anh</t>
  </si>
  <si>
    <t>15002603</t>
  </si>
  <si>
    <t>Đặng Nguyên Từ</t>
  </si>
  <si>
    <t>02/07/1990</t>
  </si>
  <si>
    <t>15002381</t>
  </si>
  <si>
    <t>15002615</t>
  </si>
  <si>
    <t>Đoàn Thị Hoàng</t>
  </si>
  <si>
    <t>15002707</t>
  </si>
  <si>
    <t>Châu Minh</t>
  </si>
  <si>
    <t>15002483</t>
  </si>
  <si>
    <t>Huỳnh Hồ</t>
  </si>
  <si>
    <t>15002673</t>
  </si>
  <si>
    <t>15002535</t>
  </si>
  <si>
    <t>Trương Hồng</t>
  </si>
  <si>
    <t>26/01/1994</t>
  </si>
  <si>
    <t>15002462</t>
  </si>
  <si>
    <t>24/06/1997</t>
  </si>
  <si>
    <t>15002568</t>
  </si>
  <si>
    <t>04/09/1996</t>
  </si>
  <si>
    <t>15002389</t>
  </si>
  <si>
    <t>15002557</t>
  </si>
  <si>
    <t>15/08/1995</t>
  </si>
  <si>
    <t>15002428</t>
  </si>
  <si>
    <t>15002444</t>
  </si>
  <si>
    <t>Đặng Nguyễn Thái</t>
  </si>
  <si>
    <t>15002490</t>
  </si>
  <si>
    <t>15002569</t>
  </si>
  <si>
    <t>Trần Công</t>
  </si>
  <si>
    <t>15002372</t>
  </si>
  <si>
    <t>Lìu Kiệt</t>
  </si>
  <si>
    <t>Khả</t>
  </si>
  <si>
    <t>15002637</t>
  </si>
  <si>
    <t>15002475</t>
  </si>
  <si>
    <t>15002497</t>
  </si>
  <si>
    <t>22/12/1995</t>
  </si>
  <si>
    <t>15002590</t>
  </si>
  <si>
    <t>Kim</t>
  </si>
  <si>
    <t>15002667</t>
  </si>
  <si>
    <t>Thái Hồng</t>
  </si>
  <si>
    <t>15002663</t>
  </si>
  <si>
    <t>15002406</t>
  </si>
  <si>
    <t>15002532</t>
  </si>
  <si>
    <t>Phạm</t>
  </si>
  <si>
    <t>17/11/1995</t>
  </si>
  <si>
    <t>15002692</t>
  </si>
  <si>
    <t>Nguyễn Hoàng Kim Tử</t>
  </si>
  <si>
    <t>15002435</t>
  </si>
  <si>
    <t>Vương Krông Hồng</t>
  </si>
  <si>
    <t>15002580</t>
  </si>
  <si>
    <t>12/05/1996</t>
  </si>
  <si>
    <t>15002418</t>
  </si>
  <si>
    <t>Nguyễn Sỹ Trọng</t>
  </si>
  <si>
    <t>15002356</t>
  </si>
  <si>
    <t>Nghiệp</t>
  </si>
  <si>
    <t>15002638</t>
  </si>
  <si>
    <t>Phạm Ái</t>
  </si>
  <si>
    <t>15002645</t>
  </si>
  <si>
    <t>Lai Hùng</t>
  </si>
  <si>
    <t>15002562</t>
  </si>
  <si>
    <t>Trần Thiện</t>
  </si>
  <si>
    <t>15002542</t>
  </si>
  <si>
    <t>Phạm Di</t>
  </si>
  <si>
    <t>15002594</t>
  </si>
  <si>
    <t>30/11/1990</t>
  </si>
  <si>
    <t>15002677</t>
  </si>
  <si>
    <t>15002351</t>
  </si>
  <si>
    <t>Tất Minh</t>
  </si>
  <si>
    <t>15002377</t>
  </si>
  <si>
    <t>Thượng</t>
  </si>
  <si>
    <t>15002400</t>
  </si>
  <si>
    <t>15002445</t>
  </si>
  <si>
    <t>15002456</t>
  </si>
  <si>
    <t>Nguyễn Nghi</t>
  </si>
  <si>
    <t>15002369</t>
  </si>
  <si>
    <t>Phạm Nhã</t>
  </si>
  <si>
    <t>15002426</t>
  </si>
  <si>
    <t>15002602</t>
  </si>
  <si>
    <t>Vũ Lâm</t>
  </si>
  <si>
    <t>15002524</t>
  </si>
  <si>
    <t>Vũ Anh</t>
  </si>
  <si>
    <t>15002380</t>
  </si>
  <si>
    <t>15002647</t>
  </si>
  <si>
    <t>Nguyễn Phước Anh</t>
  </si>
  <si>
    <t>15002533</t>
  </si>
  <si>
    <t>Nguyễn Văn Hoàng</t>
  </si>
  <si>
    <t>15002741</t>
  </si>
  <si>
    <t>15002955</t>
  </si>
  <si>
    <t>Nông Trung</t>
  </si>
  <si>
    <t>17/02/1994</t>
  </si>
  <si>
    <t>15002988</t>
  </si>
  <si>
    <t>15002899</t>
  </si>
  <si>
    <t>Trần Gia</t>
  </si>
  <si>
    <t>29/10/1996</t>
  </si>
  <si>
    <t>15002834</t>
  </si>
  <si>
    <t>Võ Nguyên</t>
  </si>
  <si>
    <t>15003122</t>
  </si>
  <si>
    <t>Phạm Kim</t>
  </si>
  <si>
    <t>15002836</t>
  </si>
  <si>
    <t>Đỗ Mạnh</t>
  </si>
  <si>
    <t>15002753</t>
  </si>
  <si>
    <t>Tăng Nhất</t>
  </si>
  <si>
    <t>15002969</t>
  </si>
  <si>
    <t>27/08/1996</t>
  </si>
  <si>
    <t>15003120</t>
  </si>
  <si>
    <t>Nguyễn Trường</t>
  </si>
  <si>
    <t>15003243</t>
  </si>
  <si>
    <t>15002804</t>
  </si>
  <si>
    <t>15002713</t>
  </si>
  <si>
    <t>15003155</t>
  </si>
  <si>
    <t>Nguyễn Đình Trung</t>
  </si>
  <si>
    <t>15003030</t>
  </si>
  <si>
    <t>Đinh Thị</t>
  </si>
  <si>
    <t>Hoàn</t>
  </si>
  <si>
    <t>15002754</t>
  </si>
  <si>
    <t>15002778</t>
  </si>
  <si>
    <t>Trần Lê Hữu</t>
  </si>
  <si>
    <t>15002961</t>
  </si>
  <si>
    <t>Huệ</t>
  </si>
  <si>
    <t>15002879</t>
  </si>
  <si>
    <t>15002821</t>
  </si>
  <si>
    <t>15002997</t>
  </si>
  <si>
    <t>Nông Xuân</t>
  </si>
  <si>
    <t>15003127</t>
  </si>
  <si>
    <t>15002980</t>
  </si>
  <si>
    <t>Bùi Đăng</t>
  </si>
  <si>
    <t>Con CN-VC.MSLĐ</t>
  </si>
  <si>
    <t>15002914</t>
  </si>
  <si>
    <t>15002771</t>
  </si>
  <si>
    <t>15002731</t>
  </si>
  <si>
    <t>15002728</t>
  </si>
  <si>
    <t>Hồ Anh</t>
  </si>
  <si>
    <t>15003061</t>
  </si>
  <si>
    <t>Nguyễn Tri</t>
  </si>
  <si>
    <t>15003007</t>
  </si>
  <si>
    <t>15002886</t>
  </si>
  <si>
    <t>Lương Hùng</t>
  </si>
  <si>
    <t>15003057</t>
  </si>
  <si>
    <t>Cao Hoàng</t>
  </si>
  <si>
    <t>15003154</t>
  </si>
  <si>
    <t>Hồ Thái</t>
  </si>
  <si>
    <t>15002716</t>
  </si>
  <si>
    <t>15002816</t>
  </si>
  <si>
    <t>15002833</t>
  </si>
  <si>
    <t>Hồ Nhựt</t>
  </si>
  <si>
    <t>23/06/1997</t>
  </si>
  <si>
    <t>15002750</t>
  </si>
  <si>
    <t>Đào Phú</t>
  </si>
  <si>
    <t>15003035</t>
  </si>
  <si>
    <t>Hà Duy</t>
  </si>
  <si>
    <t>15002855</t>
  </si>
  <si>
    <t>15002978</t>
  </si>
  <si>
    <t>Nìm Quốc</t>
  </si>
  <si>
    <t>15002883</t>
  </si>
  <si>
    <t>07/01/1997</t>
  </si>
  <si>
    <t>15002744</t>
  </si>
  <si>
    <t>15002858</t>
  </si>
  <si>
    <t>15002738</t>
  </si>
  <si>
    <t>Nông Thị Thu</t>
  </si>
  <si>
    <t>15002926</t>
  </si>
  <si>
    <t>15002714</t>
  </si>
  <si>
    <t>15002960</t>
  </si>
  <si>
    <t>15002780</t>
  </si>
  <si>
    <t>15002900</t>
  </si>
  <si>
    <t>15002790</t>
  </si>
  <si>
    <t>Trình Thanh</t>
  </si>
  <si>
    <t>15002863</t>
  </si>
  <si>
    <t>15002766</t>
  </si>
  <si>
    <t>15002873</t>
  </si>
  <si>
    <t>15002799</t>
  </si>
  <si>
    <t>Nguyễn Huỳnh Cao</t>
  </si>
  <si>
    <t>15003033</t>
  </si>
  <si>
    <t>15002743</t>
  </si>
  <si>
    <t>Hồ Hoàng</t>
  </si>
  <si>
    <t>15003003</t>
  </si>
  <si>
    <t>15002943</t>
  </si>
  <si>
    <t>Lâm Phi</t>
  </si>
  <si>
    <t>15003031</t>
  </si>
  <si>
    <t>15003316</t>
  </si>
  <si>
    <t>Lê</t>
  </si>
  <si>
    <t>15CĐ-CNTT7</t>
  </si>
  <si>
    <t>15001994</t>
  </si>
  <si>
    <t>15003382</t>
  </si>
  <si>
    <t>Nguyễn Hữu Thành</t>
  </si>
  <si>
    <t>15003244</t>
  </si>
  <si>
    <t>15003207</t>
  </si>
  <si>
    <t>15003233</t>
  </si>
  <si>
    <t>20/06/1994</t>
  </si>
  <si>
    <t>15001159</t>
  </si>
  <si>
    <t>Đoàn Văn</t>
  </si>
  <si>
    <t>Giàu</t>
  </si>
  <si>
    <t>15001133</t>
  </si>
  <si>
    <t>15003258</t>
  </si>
  <si>
    <t>Huỳnh Nhân</t>
  </si>
  <si>
    <t>15003149</t>
  </si>
  <si>
    <t>Lê Nguyễn Anh</t>
  </si>
  <si>
    <t>15003011</t>
  </si>
  <si>
    <t>Phạm Khánh</t>
  </si>
  <si>
    <t>15003232</t>
  </si>
  <si>
    <t>15001528</t>
  </si>
  <si>
    <t>15003294</t>
  </si>
  <si>
    <t>Mai Huỳnh Vũ</t>
  </si>
  <si>
    <t>18/07/1993</t>
  </si>
  <si>
    <t>15003185</t>
  </si>
  <si>
    <t>Lê Vũ Đại</t>
  </si>
  <si>
    <t>15003166</t>
  </si>
  <si>
    <t>15003332</t>
  </si>
  <si>
    <t>Phan Trung</t>
  </si>
  <si>
    <t>30/09/1996</t>
  </si>
  <si>
    <t>15003309</t>
  </si>
  <si>
    <t>Huỳnh Nam</t>
  </si>
  <si>
    <t>15003167</t>
  </si>
  <si>
    <t>15003349</t>
  </si>
  <si>
    <t>15003245</t>
  </si>
  <si>
    <t>15003184</t>
  </si>
  <si>
    <t>15003174</t>
  </si>
  <si>
    <t>Trần Lê Kim</t>
  </si>
  <si>
    <t>15002981</t>
  </si>
  <si>
    <t>15003323</t>
  </si>
  <si>
    <t>Nguyễn Trần Bảo</t>
  </si>
  <si>
    <t>29/11/1996</t>
  </si>
  <si>
    <t>15003175</t>
  </si>
  <si>
    <t>Trương</t>
  </si>
  <si>
    <t>15003270</t>
  </si>
  <si>
    <t>15003169</t>
  </si>
  <si>
    <t>Đào Lý Quang</t>
  </si>
  <si>
    <t>15003056</t>
  </si>
  <si>
    <t>DS ngày 17/12/2015</t>
  </si>
  <si>
    <t>Cao Đình Trung Hậu</t>
  </si>
  <si>
    <t>Vật lí đại cương 1</t>
  </si>
  <si>
    <t>Thành phố Hồ Chí Minh, ngày    21    tháng    3     năm 2016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</si>
</sst>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58"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8"/>
      <name val="Arial"/>
      <family val="2"/>
    </font>
    <font>
      <b/>
      <sz val="10"/>
      <name val="Times New Roman"/>
      <family val="1"/>
    </font>
    <font>
      <sz val="10"/>
      <name val="VNI-Times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8"/>
      <name val="VNI-Times"/>
    </font>
    <font>
      <sz val="12"/>
      <name val="Arial"/>
      <family val="2"/>
    </font>
    <font>
      <sz val="12"/>
      <name val="VNI-Times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b/>
      <sz val="8"/>
      <name val="Times New Roman"/>
      <family val="1"/>
    </font>
    <font>
      <sz val="12"/>
      <color indexed="9"/>
      <name val="Times New Roman"/>
      <family val="1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10"/>
      <name val="Arial"/>
      <family val="2"/>
    </font>
    <font>
      <b/>
      <sz val="14"/>
      <color indexed="10"/>
      <name val="Times New Roman"/>
      <family val="1"/>
    </font>
    <font>
      <b/>
      <i/>
      <sz val="8"/>
      <name val="Times New Roman"/>
      <family val="1"/>
    </font>
    <font>
      <i/>
      <sz val="8"/>
      <name val="Times New Roman"/>
      <family val="1"/>
    </font>
    <font>
      <i/>
      <sz val="7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sz val="7"/>
      <name val="Times New Roman"/>
      <family val="1"/>
    </font>
    <font>
      <b/>
      <sz val="13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81"/>
      <name val="Tahoma"/>
      <family val="2"/>
    </font>
    <font>
      <sz val="14"/>
      <color indexed="8"/>
      <name val="Times New Roman"/>
      <family val="1"/>
    </font>
    <font>
      <sz val="14"/>
      <color indexed="8"/>
      <name val="VNI-Times"/>
    </font>
    <font>
      <b/>
      <sz val="14"/>
      <color indexed="8"/>
      <name val="VNI-Times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5" fillId="0" borderId="0"/>
  </cellStyleXfs>
  <cellXfs count="325">
    <xf numFmtId="0" fontId="0" fillId="0" borderId="0" xfId="0"/>
    <xf numFmtId="0" fontId="6" fillId="0" borderId="0" xfId="0" applyFont="1" applyProtection="1">
      <protection hidden="1"/>
    </xf>
    <xf numFmtId="0" fontId="1" fillId="0" borderId="1" xfId="0" applyFont="1" applyFill="1" applyBorder="1" applyAlignment="1" applyProtection="1">
      <alignment horizontal="center"/>
      <protection hidden="1"/>
    </xf>
    <xf numFmtId="0" fontId="6" fillId="0" borderId="0" xfId="0" applyFont="1" applyProtection="1">
      <protection locked="0"/>
    </xf>
    <xf numFmtId="0" fontId="6" fillId="0" borderId="0" xfId="2" applyFont="1" applyFill="1" applyProtection="1">
      <protection locked="0"/>
    </xf>
    <xf numFmtId="0" fontId="6" fillId="0" borderId="0" xfId="1" applyFont="1" applyFill="1" applyProtection="1">
      <protection locked="0"/>
    </xf>
    <xf numFmtId="0" fontId="6" fillId="0" borderId="0" xfId="1" applyFont="1" applyFill="1" applyAlignment="1" applyProtection="1">
      <alignment horizontal="center"/>
      <protection locked="0"/>
    </xf>
    <xf numFmtId="0" fontId="1" fillId="0" borderId="0" xfId="1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2" applyFont="1" applyFill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23" fillId="0" borderId="0" xfId="0" applyFont="1" applyAlignment="1" applyProtection="1">
      <alignment vertical="center" wrapText="1"/>
      <protection hidden="1"/>
    </xf>
    <xf numFmtId="0" fontId="24" fillId="0" borderId="2" xfId="0" applyFont="1" applyBorder="1" applyAlignment="1" applyProtection="1">
      <alignment horizontal="center" vertical="center" wrapText="1"/>
      <protection hidden="1"/>
    </xf>
    <xf numFmtId="0" fontId="24" fillId="0" borderId="3" xfId="0" applyFont="1" applyBorder="1" applyAlignment="1" applyProtection="1">
      <alignment horizontal="center" vertical="center" wrapText="1"/>
      <protection hidden="1"/>
    </xf>
    <xf numFmtId="0" fontId="24" fillId="0" borderId="4" xfId="0" applyFont="1" applyBorder="1" applyAlignment="1" applyProtection="1">
      <alignment horizontal="center" vertical="center" wrapText="1"/>
      <protection hidden="1"/>
    </xf>
    <xf numFmtId="0" fontId="24" fillId="0" borderId="0" xfId="0" applyFont="1" applyAlignment="1" applyProtection="1">
      <alignment vertical="center" wrapText="1"/>
      <protection hidden="1"/>
    </xf>
    <xf numFmtId="0" fontId="25" fillId="0" borderId="2" xfId="0" applyFont="1" applyBorder="1" applyAlignment="1" applyProtection="1">
      <alignment horizontal="center" vertical="center" wrapText="1"/>
      <protection hidden="1"/>
    </xf>
    <xf numFmtId="0" fontId="25" fillId="0" borderId="3" xfId="0" applyFont="1" applyBorder="1" applyAlignment="1" applyProtection="1">
      <alignment horizontal="justify" vertical="center" wrapText="1"/>
      <protection hidden="1"/>
    </xf>
    <xf numFmtId="0" fontId="25" fillId="0" borderId="4" xfId="0" applyFont="1" applyBorder="1" applyAlignment="1" applyProtection="1">
      <alignment horizontal="justify" vertical="center" wrapText="1"/>
      <protection hidden="1"/>
    </xf>
    <xf numFmtId="0" fontId="25" fillId="0" borderId="0" xfId="0" applyFont="1" applyAlignment="1" applyProtection="1">
      <alignment vertical="center" wrapText="1"/>
      <protection hidden="1"/>
    </xf>
    <xf numFmtId="0" fontId="25" fillId="2" borderId="5" xfId="0" applyFont="1" applyFill="1" applyBorder="1" applyAlignment="1" applyProtection="1">
      <alignment horizontal="justify" vertical="center" wrapText="1"/>
      <protection hidden="1"/>
    </xf>
    <xf numFmtId="0" fontId="25" fillId="3" borderId="6" xfId="0" applyFont="1" applyFill="1" applyBorder="1" applyAlignment="1" applyProtection="1">
      <alignment horizontal="justify" vertical="center" wrapText="1"/>
      <protection hidden="1"/>
    </xf>
    <xf numFmtId="0" fontId="25" fillId="3" borderId="5" xfId="0" applyFont="1" applyFill="1" applyBorder="1" applyAlignment="1" applyProtection="1">
      <alignment horizontal="justify" vertical="center" wrapText="1"/>
      <protection hidden="1"/>
    </xf>
    <xf numFmtId="0" fontId="25" fillId="0" borderId="5" xfId="0" applyFont="1" applyFill="1" applyBorder="1" applyAlignment="1" applyProtection="1">
      <alignment horizontal="justify" vertical="center" wrapText="1"/>
      <protection hidden="1"/>
    </xf>
    <xf numFmtId="0" fontId="25" fillId="4" borderId="7" xfId="0" applyFont="1" applyFill="1" applyBorder="1" applyAlignment="1" applyProtection="1">
      <alignment horizontal="justify" vertical="center" wrapText="1"/>
      <protection hidden="1"/>
    </xf>
    <xf numFmtId="0" fontId="25" fillId="0" borderId="7" xfId="0" applyFont="1" applyBorder="1" applyAlignment="1" applyProtection="1">
      <alignment horizontal="justify" vertical="center" wrapText="1"/>
      <protection hidden="1"/>
    </xf>
    <xf numFmtId="0" fontId="25" fillId="5" borderId="8" xfId="0" applyFont="1" applyFill="1" applyBorder="1" applyAlignment="1" applyProtection="1">
      <alignment horizontal="justify" vertical="center" wrapText="1"/>
      <protection hidden="1"/>
    </xf>
    <xf numFmtId="0" fontId="27" fillId="0" borderId="0" xfId="0" applyFont="1" applyAlignment="1" applyProtection="1">
      <alignment vertical="center" wrapText="1"/>
      <protection hidden="1"/>
    </xf>
    <xf numFmtId="0" fontId="1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protection locked="0"/>
    </xf>
    <xf numFmtId="0" fontId="1" fillId="0" borderId="0" xfId="1" applyFont="1" applyProtection="1">
      <protection locked="0"/>
    </xf>
    <xf numFmtId="0" fontId="10" fillId="0" borderId="0" xfId="1" applyFont="1" applyBorder="1" applyAlignment="1" applyProtection="1">
      <alignment vertical="center"/>
      <protection locked="0"/>
    </xf>
    <xf numFmtId="0" fontId="10" fillId="3" borderId="0" xfId="1" applyFont="1" applyFill="1" applyBorder="1" applyAlignment="1" applyProtection="1">
      <alignment horizontal="center" vertical="center"/>
      <protection locked="0"/>
    </xf>
    <xf numFmtId="0" fontId="1" fillId="0" borderId="0" xfId="1" applyFont="1" applyBorder="1" applyProtection="1">
      <protection locked="0"/>
    </xf>
    <xf numFmtId="0" fontId="10" fillId="0" borderId="0" xfId="1" applyFont="1" applyBorder="1" applyAlignment="1" applyProtection="1">
      <alignment horizontal="center"/>
      <protection locked="0"/>
    </xf>
    <xf numFmtId="0" fontId="10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right"/>
      <protection locked="0"/>
    </xf>
    <xf numFmtId="0" fontId="10" fillId="0" borderId="0" xfId="1" applyFont="1" applyBorder="1" applyAlignment="1" applyProtection="1">
      <protection locked="0"/>
    </xf>
    <xf numFmtId="0" fontId="11" fillId="0" borderId="0" xfId="1" applyFont="1" applyAlignment="1" applyProtection="1">
      <protection locked="0"/>
    </xf>
    <xf numFmtId="0" fontId="6" fillId="0" borderId="0" xfId="2" applyFont="1" applyProtection="1"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4" fillId="0" borderId="0" xfId="3" applyFont="1" applyProtection="1">
      <protection hidden="1"/>
    </xf>
    <xf numFmtId="0" fontId="20" fillId="0" borderId="0" xfId="3" applyFont="1" applyAlignment="1" applyProtection="1">
      <alignment horizontal="left"/>
      <protection hidden="1"/>
    </xf>
    <xf numFmtId="0" fontId="17" fillId="0" borderId="0" xfId="3" applyFont="1" applyAlignment="1" applyProtection="1">
      <alignment horizontal="center"/>
      <protection hidden="1"/>
    </xf>
    <xf numFmtId="0" fontId="4" fillId="0" borderId="0" xfId="3" applyFont="1" applyAlignment="1" applyProtection="1">
      <alignment horizontal="center" vertical="center"/>
      <protection hidden="1"/>
    </xf>
    <xf numFmtId="0" fontId="10" fillId="3" borderId="0" xfId="1" applyFont="1" applyFill="1" applyBorder="1" applyAlignment="1" applyProtection="1">
      <alignment vertical="center"/>
      <protection locked="0"/>
    </xf>
    <xf numFmtId="0" fontId="5" fillId="0" borderId="0" xfId="1" applyFont="1" applyBorder="1" applyAlignment="1" applyProtection="1">
      <protection locked="0"/>
    </xf>
    <xf numFmtId="0" fontId="3" fillId="0" borderId="9" xfId="0" applyFont="1" applyBorder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22" fillId="0" borderId="0" xfId="3" applyFont="1" applyProtection="1">
      <protection hidden="1"/>
    </xf>
    <xf numFmtId="0" fontId="6" fillId="0" borderId="6" xfId="0" applyFont="1" applyBorder="1"/>
    <xf numFmtId="0" fontId="6" fillId="0" borderId="7" xfId="0" applyFont="1" applyBorder="1"/>
    <xf numFmtId="0" fontId="6" fillId="0" borderId="10" xfId="0" applyFont="1" applyBorder="1"/>
    <xf numFmtId="0" fontId="18" fillId="0" borderId="1" xfId="3" applyFont="1" applyBorder="1" applyAlignment="1" applyProtection="1">
      <alignment horizontal="center" vertical="center" wrapText="1"/>
      <protection hidden="1"/>
    </xf>
    <xf numFmtId="0" fontId="30" fillId="0" borderId="1" xfId="0" applyFont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left" vertical="center"/>
    </xf>
    <xf numFmtId="0" fontId="3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1" fillId="0" borderId="11" xfId="1" applyNumberFormat="1" applyFont="1" applyFill="1" applyBorder="1" applyAlignment="1" applyProtection="1">
      <alignment horizontal="justify" vertical="center"/>
      <protection locked="0"/>
    </xf>
    <xf numFmtId="0" fontId="3" fillId="0" borderId="12" xfId="1" applyNumberFormat="1" applyFont="1" applyFill="1" applyBorder="1" applyAlignment="1" applyProtection="1">
      <alignment horizontal="justify" vertical="center"/>
      <protection locked="0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37" fillId="0" borderId="12" xfId="0" applyFont="1" applyBorder="1" applyAlignment="1" applyProtection="1">
      <alignment vertical="center"/>
      <protection locked="0"/>
    </xf>
    <xf numFmtId="0" fontId="8" fillId="6" borderId="1" xfId="0" applyFont="1" applyFill="1" applyBorder="1" applyAlignment="1">
      <alignment horizontal="center" vertical="center" wrapText="1"/>
    </xf>
    <xf numFmtId="0" fontId="1" fillId="8" borderId="0" xfId="3" applyFont="1" applyFill="1" applyAlignment="1" applyProtection="1">
      <alignment vertical="center"/>
      <protection hidden="1"/>
    </xf>
    <xf numFmtId="0" fontId="3" fillId="0" borderId="0" xfId="3" applyFont="1" applyAlignment="1" applyProtection="1">
      <alignment vertical="top"/>
      <protection hidden="1"/>
    </xf>
    <xf numFmtId="0" fontId="16" fillId="0" borderId="0" xfId="3" applyFont="1" applyAlignment="1" applyProtection="1">
      <alignment vertical="center"/>
      <protection hidden="1"/>
    </xf>
    <xf numFmtId="0" fontId="20" fillId="8" borderId="0" xfId="3" applyFont="1" applyFill="1" applyAlignment="1" applyProtection="1">
      <alignment horizontal="left"/>
      <protection hidden="1"/>
    </xf>
    <xf numFmtId="0" fontId="6" fillId="0" borderId="8" xfId="0" applyFont="1" applyBorder="1"/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43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0" xfId="0" applyFont="1" applyProtection="1">
      <protection locked="0"/>
    </xf>
    <xf numFmtId="0" fontId="44" fillId="0" borderId="1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vertical="center"/>
      <protection locked="0"/>
    </xf>
    <xf numFmtId="0" fontId="32" fillId="9" borderId="0" xfId="0" applyFont="1" applyFill="1" applyProtection="1">
      <protection hidden="1"/>
    </xf>
    <xf numFmtId="0" fontId="6" fillId="0" borderId="5" xfId="0" applyFont="1" applyBorder="1"/>
    <xf numFmtId="0" fontId="6" fillId="8" borderId="1" xfId="0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 applyProtection="1">
      <alignment horizontal="center" vertical="center"/>
      <protection hidden="1"/>
    </xf>
    <xf numFmtId="165" fontId="4" fillId="0" borderId="12" xfId="1" applyNumberFormat="1" applyFont="1" applyBorder="1" applyAlignment="1" applyProtection="1">
      <alignment horizontal="center" vertical="center"/>
      <protection locked="0"/>
    </xf>
    <xf numFmtId="165" fontId="4" fillId="0" borderId="1" xfId="1" applyNumberFormat="1" applyFont="1" applyFill="1" applyBorder="1" applyAlignment="1" applyProtection="1">
      <alignment horizontal="center" vertical="center"/>
      <protection locked="0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center" vertical="center"/>
      <protection hidden="1"/>
    </xf>
    <xf numFmtId="0" fontId="17" fillId="8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0" fontId="50" fillId="8" borderId="1" xfId="0" applyFont="1" applyFill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/>
    </xf>
    <xf numFmtId="0" fontId="51" fillId="8" borderId="1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2" fillId="8" borderId="18" xfId="0" applyFont="1" applyFill="1" applyBorder="1" applyAlignment="1">
      <alignment horizontal="left" vertical="center"/>
    </xf>
    <xf numFmtId="0" fontId="21" fillId="3" borderId="1" xfId="3" applyFont="1" applyFill="1" applyBorder="1" applyAlignment="1" applyProtection="1">
      <alignment horizontal="center" vertical="center" wrapText="1"/>
      <protection hidden="1"/>
    </xf>
    <xf numFmtId="0" fontId="18" fillId="0" borderId="18" xfId="3" applyFont="1" applyBorder="1" applyAlignment="1" applyProtection="1">
      <alignment horizontal="center" vertical="center" wrapText="1"/>
      <protection hidden="1"/>
    </xf>
    <xf numFmtId="0" fontId="50" fillId="0" borderId="18" xfId="0" applyFont="1" applyBorder="1" applyAlignment="1">
      <alignment horizontal="center" vertical="center"/>
    </xf>
    <xf numFmtId="0" fontId="28" fillId="7" borderId="1" xfId="0" quotePrefix="1" applyFont="1" applyFill="1" applyBorder="1" applyAlignment="1">
      <alignment horizontal="center" vertical="center"/>
    </xf>
    <xf numFmtId="0" fontId="28" fillId="7" borderId="1" xfId="0" applyFont="1" applyFill="1" applyBorder="1" applyAlignment="1">
      <alignment horizontal="center" vertical="center"/>
    </xf>
    <xf numFmtId="0" fontId="29" fillId="7" borderId="1" xfId="0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/>
    </xf>
    <xf numFmtId="0" fontId="28" fillId="7" borderId="1" xfId="0" applyFont="1" applyFill="1" applyBorder="1" applyAlignment="1">
      <alignment horizontal="left" vertical="center"/>
    </xf>
    <xf numFmtId="0" fontId="29" fillId="7" borderId="1" xfId="0" applyFont="1" applyFill="1" applyBorder="1" applyAlignment="1">
      <alignment horizontal="left" vertical="center"/>
    </xf>
    <xf numFmtId="0" fontId="28" fillId="8" borderId="1" xfId="0" quotePrefix="1" applyFont="1" applyFill="1" applyBorder="1" applyAlignment="1">
      <alignment horizontal="center" vertical="center"/>
    </xf>
    <xf numFmtId="0" fontId="28" fillId="8" borderId="1" xfId="0" applyFont="1" applyFill="1" applyBorder="1" applyAlignment="1">
      <alignment horizontal="center" vertical="center"/>
    </xf>
    <xf numFmtId="0" fontId="28" fillId="7" borderId="19" xfId="0" applyFont="1" applyFill="1" applyBorder="1" applyAlignment="1">
      <alignment horizontal="center" vertical="center"/>
    </xf>
    <xf numFmtId="0" fontId="28" fillId="7" borderId="19" xfId="0" quotePrefix="1" applyFont="1" applyFill="1" applyBorder="1" applyAlignment="1">
      <alignment horizontal="center" vertical="center"/>
    </xf>
    <xf numFmtId="0" fontId="28" fillId="9" borderId="19" xfId="0" applyFont="1" applyFill="1" applyBorder="1" applyAlignment="1">
      <alignment horizontal="center" vertical="center"/>
    </xf>
    <xf numFmtId="0" fontId="28" fillId="7" borderId="19" xfId="0" applyFont="1" applyFill="1" applyBorder="1" applyAlignment="1">
      <alignment horizontal="left" vertical="center"/>
    </xf>
    <xf numFmtId="0" fontId="28" fillId="9" borderId="1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hidden="1"/>
    </xf>
    <xf numFmtId="0" fontId="52" fillId="7" borderId="1" xfId="0" quotePrefix="1" applyFont="1" applyFill="1" applyBorder="1" applyAlignment="1">
      <alignment horizontal="center" vertical="center"/>
    </xf>
    <xf numFmtId="0" fontId="52" fillId="7" borderId="19" xfId="0" quotePrefix="1" applyFont="1" applyFill="1" applyBorder="1" applyAlignment="1">
      <alignment horizontal="center" vertical="center"/>
    </xf>
    <xf numFmtId="0" fontId="55" fillId="7" borderId="1" xfId="0" quotePrefix="1" applyFont="1" applyFill="1" applyBorder="1" applyAlignment="1">
      <alignment horizontal="center" vertical="center"/>
    </xf>
    <xf numFmtId="0" fontId="52" fillId="8" borderId="1" xfId="0" quotePrefix="1" applyFont="1" applyFill="1" applyBorder="1" applyAlignment="1">
      <alignment horizontal="center" vertical="center"/>
    </xf>
    <xf numFmtId="0" fontId="14" fillId="0" borderId="0" xfId="0" applyFont="1" applyBorder="1" applyProtection="1"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52" fillId="7" borderId="11" xfId="0" applyFont="1" applyFill="1" applyBorder="1" applyAlignment="1">
      <alignment horizontal="left" vertical="center"/>
    </xf>
    <xf numFmtId="0" fontId="52" fillId="7" borderId="12" xfId="0" applyFont="1" applyFill="1" applyBorder="1" applyAlignment="1">
      <alignment horizontal="left" vertical="center"/>
    </xf>
    <xf numFmtId="0" fontId="52" fillId="7" borderId="20" xfId="0" applyFont="1" applyFill="1" applyBorder="1" applyAlignment="1">
      <alignment horizontal="left" vertical="center"/>
    </xf>
    <xf numFmtId="0" fontId="52" fillId="7" borderId="21" xfId="0" applyFont="1" applyFill="1" applyBorder="1" applyAlignment="1">
      <alignment horizontal="left" vertical="center"/>
    </xf>
    <xf numFmtId="0" fontId="52" fillId="8" borderId="11" xfId="0" applyFont="1" applyFill="1" applyBorder="1" applyAlignment="1">
      <alignment horizontal="left" vertical="center"/>
    </xf>
    <xf numFmtId="0" fontId="52" fillId="8" borderId="12" xfId="0" applyFont="1" applyFill="1" applyBorder="1" applyAlignment="1">
      <alignment horizontal="left" vertical="center"/>
    </xf>
    <xf numFmtId="0" fontId="56" fillId="0" borderId="9" xfId="0" applyFont="1" applyBorder="1" applyAlignment="1" applyProtection="1">
      <alignment horizontal="center" vertical="center"/>
      <protection hidden="1"/>
    </xf>
    <xf numFmtId="0" fontId="57" fillId="0" borderId="1" xfId="0" applyFont="1" applyBorder="1" applyAlignment="1" applyProtection="1">
      <alignment horizontal="center" vertical="center"/>
      <protection hidden="1"/>
    </xf>
    <xf numFmtId="0" fontId="52" fillId="7" borderId="1" xfId="0" quotePrefix="1" applyFont="1" applyFill="1" applyBorder="1" applyAlignment="1" applyProtection="1">
      <alignment horizontal="center" vertical="center"/>
      <protection locked="0"/>
    </xf>
    <xf numFmtId="0" fontId="53" fillId="0" borderId="0" xfId="1" applyFont="1" applyBorder="1" applyAlignment="1" applyProtection="1">
      <alignment horizontal="center"/>
      <protection locked="0"/>
    </xf>
    <xf numFmtId="0" fontId="53" fillId="0" borderId="0" xfId="1" applyFont="1" applyFill="1" applyBorder="1" applyAlignment="1" applyProtection="1">
      <alignment horizontal="center"/>
      <protection locked="0"/>
    </xf>
    <xf numFmtId="0" fontId="4" fillId="0" borderId="0" xfId="1" applyFont="1" applyProtection="1">
      <protection locked="0"/>
    </xf>
    <xf numFmtId="0" fontId="53" fillId="3" borderId="0" xfId="1" applyFont="1" applyFill="1" applyBorder="1" applyAlignment="1" applyProtection="1">
      <alignment vertical="center"/>
      <protection locked="0"/>
    </xf>
    <xf numFmtId="0" fontId="4" fillId="0" borderId="11" xfId="1" applyNumberFormat="1" applyFont="1" applyFill="1" applyBorder="1" applyAlignment="1" applyProtection="1">
      <alignment horizontal="justify" vertical="center"/>
      <protection hidden="1"/>
    </xf>
    <xf numFmtId="0" fontId="2" fillId="0" borderId="12" xfId="1" applyNumberFormat="1" applyFont="1" applyFill="1" applyBorder="1" applyAlignment="1" applyProtection="1">
      <alignment horizontal="justify" vertical="center"/>
      <protection hidden="1"/>
    </xf>
    <xf numFmtId="0" fontId="4" fillId="0" borderId="17" xfId="1" applyFont="1" applyFill="1" applyBorder="1" applyAlignment="1" applyProtection="1">
      <alignment horizontal="center" vertical="center"/>
      <protection locked="0"/>
    </xf>
    <xf numFmtId="164" fontId="4" fillId="0" borderId="17" xfId="0" applyNumberFormat="1" applyFont="1" applyFill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22" xfId="0" applyFont="1" applyFill="1" applyBorder="1" applyAlignment="1" applyProtection="1">
      <alignment horizontal="center" vertical="center"/>
      <protection hidden="1"/>
    </xf>
    <xf numFmtId="164" fontId="4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hidden="1"/>
    </xf>
    <xf numFmtId="0" fontId="4" fillId="0" borderId="12" xfId="1" applyFont="1" applyBorder="1" applyAlignment="1" applyProtection="1">
      <alignment horizontal="center" vertical="center"/>
      <protection locked="0"/>
    </xf>
    <xf numFmtId="165" fontId="4" fillId="8" borderId="17" xfId="0" applyNumberFormat="1" applyFont="1" applyFill="1" applyBorder="1" applyAlignment="1" applyProtection="1">
      <alignment horizontal="center" vertical="center"/>
      <protection hidden="1"/>
    </xf>
    <xf numFmtId="0" fontId="4" fillId="8" borderId="0" xfId="0" applyFont="1" applyFill="1" applyProtection="1">
      <protection locked="0"/>
    </xf>
    <xf numFmtId="0" fontId="6" fillId="8" borderId="0" xfId="0" applyFont="1" applyFill="1" applyProtection="1">
      <protection locked="0"/>
    </xf>
    <xf numFmtId="0" fontId="5" fillId="8" borderId="0" xfId="1" applyFont="1" applyFill="1" applyBorder="1" applyAlignment="1" applyProtection="1">
      <protection locked="0"/>
    </xf>
    <xf numFmtId="0" fontId="1" fillId="8" borderId="0" xfId="1" applyFont="1" applyFill="1" applyProtection="1">
      <protection locked="0"/>
    </xf>
    <xf numFmtId="0" fontId="10" fillId="8" borderId="0" xfId="1" applyFont="1" applyFill="1" applyBorder="1" applyAlignment="1" applyProtection="1">
      <alignment vertical="center"/>
      <protection locked="0"/>
    </xf>
    <xf numFmtId="0" fontId="10" fillId="8" borderId="0" xfId="1" applyFont="1" applyFill="1" applyBorder="1" applyAlignment="1" applyProtection="1">
      <alignment horizontal="center" vertical="center"/>
      <protection locked="0"/>
    </xf>
    <xf numFmtId="0" fontId="1" fillId="8" borderId="0" xfId="1" applyFont="1" applyFill="1" applyBorder="1" applyProtection="1">
      <protection locked="0"/>
    </xf>
    <xf numFmtId="0" fontId="53" fillId="8" borderId="0" xfId="1" applyFont="1" applyFill="1" applyBorder="1" applyAlignment="1" applyProtection="1">
      <alignment horizontal="center"/>
      <protection locked="0"/>
    </xf>
    <xf numFmtId="0" fontId="10" fillId="8" borderId="0" xfId="1" applyFont="1" applyFill="1" applyBorder="1" applyAlignment="1" applyProtection="1">
      <alignment horizontal="right"/>
      <protection locked="0"/>
    </xf>
    <xf numFmtId="0" fontId="10" fillId="8" borderId="0" xfId="1" applyFont="1" applyFill="1" applyBorder="1" applyAlignment="1" applyProtection="1">
      <protection locked="0"/>
    </xf>
    <xf numFmtId="0" fontId="1" fillId="8" borderId="0" xfId="1" applyFont="1" applyFill="1" applyAlignment="1" applyProtection="1">
      <alignment horizontal="center" vertical="center"/>
      <protection locked="0"/>
    </xf>
    <xf numFmtId="9" fontId="3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/>
      <protection hidden="1"/>
    </xf>
    <xf numFmtId="0" fontId="52" fillId="8" borderId="19" xfId="0" quotePrefix="1" applyFont="1" applyFill="1" applyBorder="1" applyAlignment="1" applyProtection="1">
      <alignment horizontal="center" vertical="center"/>
      <protection locked="0"/>
    </xf>
    <xf numFmtId="0" fontId="4" fillId="8" borderId="11" xfId="1" applyNumberFormat="1" applyFont="1" applyFill="1" applyBorder="1" applyAlignment="1" applyProtection="1">
      <alignment horizontal="left" vertical="center"/>
      <protection hidden="1"/>
    </xf>
    <xf numFmtId="0" fontId="2" fillId="8" borderId="12" xfId="1" applyNumberFormat="1" applyFont="1" applyFill="1" applyBorder="1" applyAlignment="1" applyProtection="1">
      <alignment horizontal="left" vertical="center"/>
      <protection hidden="1"/>
    </xf>
    <xf numFmtId="165" fontId="4" fillId="8" borderId="16" xfId="1" applyNumberFormat="1" applyFont="1" applyFill="1" applyBorder="1" applyAlignment="1" applyProtection="1">
      <alignment horizontal="center" vertical="center"/>
      <protection locked="0"/>
    </xf>
    <xf numFmtId="164" fontId="52" fillId="8" borderId="1" xfId="0" applyNumberFormat="1" applyFont="1" applyFill="1" applyBorder="1" applyAlignment="1" applyProtection="1">
      <alignment horizontal="center" vertical="center"/>
      <protection locked="0"/>
    </xf>
    <xf numFmtId="164" fontId="4" fillId="8" borderId="17" xfId="1" applyNumberFormat="1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Protection="1">
      <protection hidden="1"/>
    </xf>
    <xf numFmtId="0" fontId="6" fillId="8" borderId="0" xfId="1" applyFont="1" applyFill="1" applyProtection="1">
      <protection locked="0"/>
    </xf>
    <xf numFmtId="0" fontId="52" fillId="8" borderId="1" xfId="0" quotePrefix="1" applyFont="1" applyFill="1" applyBorder="1" applyAlignment="1" applyProtection="1">
      <alignment horizontal="center" vertical="center"/>
      <protection locked="0"/>
    </xf>
    <xf numFmtId="165" fontId="4" fillId="8" borderId="12" xfId="1" applyNumberFormat="1" applyFont="1" applyFill="1" applyBorder="1" applyAlignment="1" applyProtection="1">
      <alignment horizontal="center" vertical="center"/>
      <protection locked="0"/>
    </xf>
    <xf numFmtId="164" fontId="4" fillId="8" borderId="1" xfId="1" applyNumberFormat="1" applyFont="1" applyFill="1" applyBorder="1" applyAlignment="1" applyProtection="1">
      <alignment horizontal="center" vertical="center"/>
      <protection locked="0"/>
    </xf>
    <xf numFmtId="165" fontId="4" fillId="8" borderId="1" xfId="1" applyNumberFormat="1" applyFont="1" applyFill="1" applyBorder="1" applyAlignment="1" applyProtection="1">
      <alignment horizontal="center" vertical="center"/>
      <protection locked="0"/>
    </xf>
    <xf numFmtId="165" fontId="4" fillId="8" borderId="17" xfId="1" applyNumberFormat="1" applyFont="1" applyFill="1" applyBorder="1" applyAlignment="1" applyProtection="1">
      <alignment horizontal="center" vertical="center"/>
      <protection locked="0"/>
    </xf>
    <xf numFmtId="0" fontId="6" fillId="8" borderId="0" xfId="1" applyFont="1" applyFill="1" applyBorder="1" applyProtection="1">
      <protection locked="0"/>
    </xf>
    <xf numFmtId="0" fontId="54" fillId="8" borderId="1" xfId="0" quotePrefix="1" applyFont="1" applyFill="1" applyBorder="1" applyAlignment="1" applyProtection="1">
      <alignment horizontal="center" vertical="center"/>
      <protection locked="0"/>
    </xf>
    <xf numFmtId="0" fontId="6" fillId="8" borderId="0" xfId="1" applyFont="1" applyFill="1" applyBorder="1" applyAlignment="1" applyProtection="1">
      <protection locked="0"/>
    </xf>
    <xf numFmtId="0" fontId="6" fillId="8" borderId="0" xfId="1" applyFont="1" applyFill="1" applyAlignment="1" applyProtection="1">
      <alignment horizontal="center"/>
      <protection locked="0"/>
    </xf>
    <xf numFmtId="0" fontId="6" fillId="8" borderId="0" xfId="2" applyFont="1" applyFill="1" applyProtection="1">
      <protection locked="0"/>
    </xf>
    <xf numFmtId="0" fontId="6" fillId="8" borderId="0" xfId="2" applyFont="1" applyFill="1" applyAlignment="1" applyProtection="1">
      <alignment vertical="center" wrapText="1"/>
      <protection locked="0"/>
    </xf>
    <xf numFmtId="0" fontId="6" fillId="8" borderId="0" xfId="0" applyFont="1" applyFill="1" applyAlignment="1" applyProtection="1">
      <alignment vertical="center" wrapText="1"/>
      <protection locked="0"/>
    </xf>
    <xf numFmtId="0" fontId="4" fillId="8" borderId="0" xfId="1" applyFont="1" applyFill="1" applyAlignment="1" applyProtection="1">
      <alignment horizontal="center"/>
      <protection locked="0"/>
    </xf>
    <xf numFmtId="0" fontId="3" fillId="8" borderId="0" xfId="1" applyFont="1" applyFill="1" applyAlignment="1" applyProtection="1">
      <alignment horizontal="center"/>
      <protection locked="0"/>
    </xf>
    <xf numFmtId="0" fontId="3" fillId="8" borderId="0" xfId="1" applyFont="1" applyFill="1" applyAlignment="1" applyProtection="1">
      <protection locked="0"/>
    </xf>
    <xf numFmtId="0" fontId="2" fillId="8" borderId="0" xfId="1" applyFont="1" applyFill="1" applyAlignment="1" applyProtection="1">
      <protection locked="0"/>
    </xf>
    <xf numFmtId="0" fontId="11" fillId="8" borderId="0" xfId="1" applyFont="1" applyFill="1" applyAlignment="1" applyProtection="1">
      <protection locked="0"/>
    </xf>
    <xf numFmtId="0" fontId="4" fillId="8" borderId="0" xfId="1" applyFont="1" applyFill="1" applyProtection="1">
      <protection locked="0"/>
    </xf>
    <xf numFmtId="0" fontId="25" fillId="0" borderId="23" xfId="0" applyFont="1" applyBorder="1" applyAlignment="1" applyProtection="1">
      <alignment horizontal="center" vertical="center" wrapText="1"/>
      <protection hidden="1"/>
    </xf>
    <xf numFmtId="0" fontId="25" fillId="0" borderId="24" xfId="0" applyFont="1" applyBorder="1" applyAlignment="1" applyProtection="1">
      <alignment horizontal="center" vertical="center" wrapText="1"/>
      <protection hidden="1"/>
    </xf>
    <xf numFmtId="0" fontId="25" fillId="0" borderId="25" xfId="0" applyFont="1" applyFill="1" applyBorder="1" applyAlignment="1" applyProtection="1">
      <alignment horizontal="justify" vertical="center" wrapText="1"/>
      <protection hidden="1"/>
    </xf>
    <xf numFmtId="0" fontId="25" fillId="0" borderId="26" xfId="0" applyFont="1" applyFill="1" applyBorder="1" applyAlignment="1" applyProtection="1">
      <alignment horizontal="justify" vertical="center" wrapText="1"/>
      <protection hidden="1"/>
    </xf>
    <xf numFmtId="0" fontId="25" fillId="0" borderId="27" xfId="0" applyFont="1" applyBorder="1" applyAlignment="1" applyProtection="1">
      <alignment horizontal="justify" vertical="center" wrapText="1"/>
      <protection hidden="1"/>
    </xf>
    <xf numFmtId="0" fontId="25" fillId="0" borderId="28" xfId="0" applyFont="1" applyBorder="1" applyAlignment="1" applyProtection="1">
      <alignment horizontal="justify" vertical="center" wrapText="1"/>
      <protection hidden="1"/>
    </xf>
    <xf numFmtId="0" fontId="23" fillId="0" borderId="0" xfId="0" applyFont="1" applyAlignment="1" applyProtection="1">
      <alignment horizontal="center" vertical="center" wrapText="1"/>
      <protection hidden="1"/>
    </xf>
    <xf numFmtId="0" fontId="25" fillId="0" borderId="29" xfId="0" applyFont="1" applyBorder="1" applyAlignment="1" applyProtection="1">
      <alignment horizontal="center" vertical="center" wrapText="1"/>
      <protection hidden="1"/>
    </xf>
    <xf numFmtId="0" fontId="25" fillId="0" borderId="30" xfId="0" applyFont="1" applyBorder="1" applyAlignment="1" applyProtection="1">
      <alignment horizontal="justify" vertical="center" wrapText="1"/>
      <protection hidden="1"/>
    </xf>
    <xf numFmtId="0" fontId="25" fillId="0" borderId="31" xfId="0" applyFont="1" applyBorder="1" applyAlignment="1" applyProtection="1">
      <alignment horizontal="justify" vertical="center" wrapText="1"/>
      <protection hidden="1"/>
    </xf>
    <xf numFmtId="0" fontId="4" fillId="0" borderId="1" xfId="3" applyFont="1" applyBorder="1" applyAlignment="1" applyProtection="1">
      <alignment horizontal="center" vertical="center"/>
      <protection hidden="1"/>
    </xf>
    <xf numFmtId="0" fontId="4" fillId="0" borderId="18" xfId="3" applyFont="1" applyBorder="1" applyAlignment="1" applyProtection="1">
      <alignment horizontal="center" vertical="center"/>
      <protection hidden="1"/>
    </xf>
    <xf numFmtId="0" fontId="18" fillId="0" borderId="1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6" fillId="0" borderId="0" xfId="3" applyFont="1" applyAlignment="1" applyProtection="1">
      <alignment horizontal="center"/>
      <protection hidden="1"/>
    </xf>
    <xf numFmtId="0" fontId="2" fillId="3" borderId="1" xfId="3" applyFont="1" applyFill="1" applyBorder="1" applyAlignment="1" applyProtection="1">
      <alignment horizontal="center" vertical="center"/>
      <protection hidden="1"/>
    </xf>
    <xf numFmtId="0" fontId="21" fillId="3" borderId="1" xfId="3" applyFont="1" applyFill="1" applyBorder="1" applyAlignment="1" applyProtection="1">
      <alignment horizontal="center" vertical="center" wrapText="1"/>
      <protection hidden="1"/>
    </xf>
    <xf numFmtId="0" fontId="2" fillId="3" borderId="32" xfId="3" applyFont="1" applyFill="1" applyBorder="1" applyAlignment="1" applyProtection="1">
      <alignment horizontal="center" vertical="center"/>
      <protection hidden="1"/>
    </xf>
    <xf numFmtId="0" fontId="2" fillId="3" borderId="33" xfId="3" applyFont="1" applyFill="1" applyBorder="1" applyAlignment="1" applyProtection="1">
      <alignment horizontal="center" vertical="center"/>
      <protection hidden="1"/>
    </xf>
    <xf numFmtId="0" fontId="6" fillId="8" borderId="0" xfId="3" applyFont="1" applyFill="1" applyAlignment="1" applyProtection="1">
      <alignment horizontal="center"/>
      <protection hidden="1"/>
    </xf>
    <xf numFmtId="0" fontId="8" fillId="0" borderId="0" xfId="3" applyFont="1" applyAlignment="1" applyProtection="1">
      <alignment horizontal="center" vertical="top" wrapText="1"/>
      <protection hidden="1"/>
    </xf>
    <xf numFmtId="0" fontId="3" fillId="0" borderId="0" xfId="3" applyFont="1" applyAlignment="1" applyProtection="1">
      <alignment horizontal="center" vertical="top"/>
      <protection hidden="1"/>
    </xf>
    <xf numFmtId="0" fontId="38" fillId="0" borderId="0" xfId="3" applyFont="1" applyAlignment="1" applyProtection="1">
      <alignment horizontal="center" vertical="center"/>
      <protection hidden="1"/>
    </xf>
    <xf numFmtId="0" fontId="18" fillId="0" borderId="0" xfId="3" applyFont="1" applyAlignment="1" applyProtection="1">
      <alignment horizontal="center" wrapText="1"/>
      <protection hidden="1"/>
    </xf>
    <xf numFmtId="0" fontId="4" fillId="8" borderId="0" xfId="0" applyFont="1" applyFill="1" applyBorder="1" applyAlignment="1" applyProtection="1">
      <alignment horizontal="center"/>
      <protection locked="0"/>
    </xf>
    <xf numFmtId="0" fontId="2" fillId="8" borderId="0" xfId="0" applyFont="1" applyFill="1" applyBorder="1" applyAlignment="1" applyProtection="1">
      <alignment horizontal="center"/>
      <protection locked="0"/>
    </xf>
    <xf numFmtId="0" fontId="2" fillId="8" borderId="0" xfId="0" applyFont="1" applyFill="1" applyBorder="1" applyAlignment="1" applyProtection="1">
      <alignment horizontal="center" vertical="top" wrapText="1"/>
      <protection locked="0"/>
    </xf>
    <xf numFmtId="0" fontId="2" fillId="8" borderId="0" xfId="0" applyFont="1" applyFill="1" applyBorder="1" applyAlignment="1" applyProtection="1">
      <alignment horizontal="center" vertical="top"/>
      <protection locked="0"/>
    </xf>
    <xf numFmtId="9" fontId="3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1" xfId="0" applyFont="1" applyFill="1" applyBorder="1" applyAlignment="1" applyProtection="1">
      <alignment horizontal="center" vertical="center" wrapText="1"/>
      <protection locked="0"/>
    </xf>
    <xf numFmtId="0" fontId="10" fillId="8" borderId="14" xfId="1" applyFont="1" applyFill="1" applyBorder="1" applyAlignment="1" applyProtection="1">
      <alignment horizontal="center"/>
      <protection locked="0"/>
    </xf>
    <xf numFmtId="0" fontId="3" fillId="8" borderId="1" xfId="1" applyFont="1" applyFill="1" applyBorder="1" applyAlignment="1" applyProtection="1">
      <alignment horizontal="center" vertical="center" wrapText="1"/>
      <protection locked="0"/>
    </xf>
    <xf numFmtId="0" fontId="5" fillId="8" borderId="0" xfId="1" applyFont="1" applyFill="1" applyBorder="1" applyAlignment="1" applyProtection="1">
      <alignment horizontal="center"/>
      <protection locked="0"/>
    </xf>
    <xf numFmtId="0" fontId="33" fillId="8" borderId="0" xfId="1" applyFont="1" applyFill="1" applyBorder="1" applyAlignment="1" applyProtection="1">
      <alignment horizontal="center"/>
      <protection hidden="1"/>
    </xf>
    <xf numFmtId="0" fontId="1" fillId="8" borderId="1" xfId="0" applyFont="1" applyFill="1" applyBorder="1" applyAlignment="1" applyProtection="1">
      <alignment horizontal="center" vertical="center" wrapText="1"/>
      <protection locked="0"/>
    </xf>
    <xf numFmtId="0" fontId="10" fillId="8" borderId="0" xfId="1" applyFont="1" applyFill="1" applyBorder="1" applyAlignment="1" applyProtection="1">
      <alignment horizontal="center" vertical="center"/>
      <protection hidden="1"/>
    </xf>
    <xf numFmtId="0" fontId="3" fillId="8" borderId="0" xfId="1" applyFont="1" applyFill="1" applyAlignment="1" applyProtection="1">
      <alignment horizontal="center"/>
      <protection locked="0"/>
    </xf>
    <xf numFmtId="0" fontId="6" fillId="8" borderId="0" xfId="2" applyFont="1" applyFill="1" applyAlignment="1" applyProtection="1">
      <alignment horizontal="center"/>
      <protection hidden="1"/>
    </xf>
    <xf numFmtId="0" fontId="6" fillId="8" borderId="0" xfId="0" applyFont="1" applyFill="1" applyAlignment="1" applyProtection="1">
      <alignment horizontal="center" vertical="center" wrapText="1"/>
      <protection hidden="1"/>
    </xf>
    <xf numFmtId="0" fontId="6" fillId="8" borderId="0" xfId="2" applyFont="1" applyFill="1" applyAlignment="1" applyProtection="1">
      <alignment horizontal="justify"/>
      <protection hidden="1"/>
    </xf>
    <xf numFmtId="0" fontId="38" fillId="8" borderId="0" xfId="1" applyFont="1" applyFill="1" applyAlignment="1" applyProtection="1">
      <alignment horizontal="center"/>
      <protection locked="0"/>
    </xf>
    <xf numFmtId="0" fontId="11" fillId="8" borderId="0" xfId="1" applyFont="1" applyFill="1" applyAlignment="1" applyProtection="1">
      <alignment horizontal="center"/>
      <protection locked="0"/>
    </xf>
    <xf numFmtId="0" fontId="42" fillId="8" borderId="0" xfId="0" applyFont="1" applyFill="1" applyBorder="1" applyAlignment="1" applyProtection="1">
      <alignment horizontal="center" vertical="top"/>
      <protection locked="0"/>
    </xf>
    <xf numFmtId="0" fontId="14" fillId="8" borderId="0" xfId="0" applyFont="1" applyFill="1" applyBorder="1" applyAlignment="1" applyProtection="1">
      <alignment horizontal="center"/>
      <protection locked="0"/>
    </xf>
    <xf numFmtId="0" fontId="6" fillId="8" borderId="0" xfId="2" applyFont="1" applyFill="1" applyAlignment="1" applyProtection="1">
      <alignment horizontal="center" vertical="center" wrapText="1"/>
      <protection hidden="1"/>
    </xf>
    <xf numFmtId="0" fontId="2" fillId="8" borderId="1" xfId="1" applyFont="1" applyFill="1" applyBorder="1" applyAlignment="1" applyProtection="1">
      <alignment horizontal="center" vertical="center" wrapText="1"/>
      <protection locked="0"/>
    </xf>
    <xf numFmtId="0" fontId="10" fillId="8" borderId="0" xfId="1" applyFont="1" applyFill="1" applyBorder="1" applyAlignment="1" applyProtection="1">
      <alignment horizontal="center" vertical="center"/>
      <protection locked="0"/>
    </xf>
    <xf numFmtId="0" fontId="8" fillId="8" borderId="0" xfId="1" applyFont="1" applyFill="1" applyAlignment="1" applyProtection="1">
      <alignment horizontal="right"/>
      <protection hidden="1"/>
    </xf>
    <xf numFmtId="0" fontId="8" fillId="8" borderId="0" xfId="1" applyFont="1" applyFill="1" applyAlignment="1" applyProtection="1">
      <alignment horizontal="justify"/>
      <protection hidden="1"/>
    </xf>
    <xf numFmtId="0" fontId="8" fillId="8" borderId="34" xfId="1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2" fillId="0" borderId="0" xfId="0" applyFont="1" applyBorder="1" applyAlignment="1" applyProtection="1">
      <alignment horizontal="center" vertical="top"/>
      <protection locked="0"/>
    </xf>
    <xf numFmtId="0" fontId="5" fillId="0" borderId="0" xfId="1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14" fillId="0" borderId="0" xfId="0" applyFont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31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10" fillId="0" borderId="14" xfId="1" applyFont="1" applyBorder="1" applyAlignment="1" applyProtection="1">
      <alignment horizontal="center"/>
      <protection locked="0"/>
    </xf>
    <xf numFmtId="0" fontId="10" fillId="0" borderId="14" xfId="1" applyFont="1" applyFill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justify"/>
      <protection hidden="1"/>
    </xf>
    <xf numFmtId="0" fontId="6" fillId="0" borderId="0" xfId="2" applyFont="1" applyFill="1" applyAlignment="1" applyProtection="1">
      <alignment horizontal="center" vertical="center" wrapText="1"/>
      <protection hidden="1"/>
    </xf>
    <xf numFmtId="0" fontId="6" fillId="0" borderId="0" xfId="2" applyFont="1" applyFill="1" applyAlignment="1" applyProtection="1">
      <alignment horizontal="center"/>
      <protection hidden="1"/>
    </xf>
    <xf numFmtId="0" fontId="8" fillId="0" borderId="0" xfId="1" applyFont="1" applyFill="1" applyAlignment="1" applyProtection="1">
      <alignment horizontal="right"/>
      <protection hidden="1"/>
    </xf>
    <xf numFmtId="0" fontId="8" fillId="0" borderId="0" xfId="1" applyFont="1" applyFill="1" applyAlignment="1" applyProtection="1">
      <alignment horizontal="justify"/>
      <protection hidden="1"/>
    </xf>
    <xf numFmtId="0" fontId="8" fillId="0" borderId="34" xfId="1" applyFont="1" applyFill="1" applyBorder="1" applyAlignment="1" applyProtection="1">
      <alignment horizontal="justify"/>
      <protection locked="0"/>
    </xf>
    <xf numFmtId="0" fontId="1" fillId="0" borderId="22" xfId="0" applyFont="1" applyFill="1" applyBorder="1" applyAlignment="1" applyProtection="1">
      <alignment horizontal="center" vertical="center" wrapText="1"/>
      <protection locked="0"/>
    </xf>
    <xf numFmtId="0" fontId="2" fillId="0" borderId="35" xfId="0" applyFont="1" applyFill="1" applyBorder="1" applyAlignment="1" applyProtection="1">
      <alignment horizontal="center" vertical="center" wrapText="1"/>
      <protection locked="0"/>
    </xf>
    <xf numFmtId="0" fontId="2" fillId="0" borderId="36" xfId="0" applyFont="1" applyFill="1" applyBorder="1" applyAlignment="1" applyProtection="1">
      <alignment horizontal="center" vertical="center" wrapText="1"/>
      <protection locked="0"/>
    </xf>
    <xf numFmtId="0" fontId="2" fillId="0" borderId="22" xfId="0" applyFont="1" applyFill="1" applyBorder="1" applyAlignment="1" applyProtection="1">
      <alignment horizontal="center" vertical="center" wrapText="1"/>
      <protection locked="0"/>
    </xf>
    <xf numFmtId="0" fontId="2" fillId="0" borderId="37" xfId="0" applyFont="1" applyFill="1" applyBorder="1" applyAlignment="1" applyProtection="1">
      <alignment horizontal="center" vertical="center" wrapText="1"/>
      <protection locked="0"/>
    </xf>
    <xf numFmtId="0" fontId="2" fillId="0" borderId="38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3" fillId="0" borderId="31" xfId="1" applyFont="1" applyBorder="1" applyAlignment="1" applyProtection="1">
      <alignment horizontal="center" vertical="center" wrapText="1"/>
      <protection locked="0"/>
    </xf>
    <xf numFmtId="0" fontId="3" fillId="0" borderId="17" xfId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3" fillId="3" borderId="0" xfId="1" applyFont="1" applyFill="1" applyAlignment="1" applyProtection="1">
      <alignment horizontal="center"/>
      <protection locked="0"/>
    </xf>
    <xf numFmtId="0" fontId="38" fillId="0" borderId="0" xfId="1" applyFont="1" applyAlignment="1" applyProtection="1">
      <alignment horizontal="center"/>
      <protection locked="0"/>
    </xf>
    <xf numFmtId="0" fontId="40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" fillId="6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/>
      <protection locked="0"/>
    </xf>
    <xf numFmtId="0" fontId="33" fillId="0" borderId="0" xfId="1" applyFont="1" applyBorder="1" applyAlignment="1" applyProtection="1">
      <alignment horizontal="center"/>
      <protection hidden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0" fillId="3" borderId="0" xfId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_BANG DIEM HOC PHAN TCCN HK 01" xfId="1"/>
    <cellStyle name="Normal_BANG DIEM HOC PHAN TCCN HK 02" xfId="2"/>
    <cellStyle name="Normal_He so mon hoc HK1 2013-2014" xfId="3"/>
  </cellStyles>
  <dxfs count="20"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 patternType="solid">
          <bgColor indexed="1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ill>
        <patternFill>
          <bgColor indexed="9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1219200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457200" y="60007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1187512</xdr:colOff>
      <xdr:row>1</xdr:row>
      <xdr:rowOff>197645</xdr:rowOff>
    </xdr:from>
    <xdr:to>
      <xdr:col>3</xdr:col>
      <xdr:colOff>2867576</xdr:colOff>
      <xdr:row>1</xdr:row>
      <xdr:rowOff>197645</xdr:rowOff>
    </xdr:to>
    <xdr:cxnSp macro="">
      <xdr:nvCxnSpPr>
        <xdr:cNvPr id="3" name="Straight Connector 2"/>
        <xdr:cNvCxnSpPr/>
      </xdr:nvCxnSpPr>
      <xdr:spPr>
        <a:xfrm>
          <a:off x="3235387" y="400051"/>
          <a:ext cx="16800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238125</xdr:rowOff>
    </xdr:from>
    <xdr:to>
      <xdr:col>12</xdr:col>
      <xdr:colOff>142875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838700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</xdr:row>
      <xdr:rowOff>247650</xdr:rowOff>
    </xdr:from>
    <xdr:to>
      <xdr:col>13</xdr:col>
      <xdr:colOff>161925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4386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74563</xdr:colOff>
      <xdr:row>2</xdr:row>
      <xdr:rowOff>14654</xdr:rowOff>
    </xdr:from>
    <xdr:to>
      <xdr:col>3</xdr:col>
      <xdr:colOff>104775</xdr:colOff>
      <xdr:row>2</xdr:row>
      <xdr:rowOff>14654</xdr:rowOff>
    </xdr:to>
    <xdr:cxnSp macro="">
      <xdr:nvCxnSpPr>
        <xdr:cNvPr id="2" name="Straight Connector 1"/>
        <xdr:cNvCxnSpPr/>
      </xdr:nvCxnSpPr>
      <xdr:spPr>
        <a:xfrm>
          <a:off x="941338" y="614729"/>
          <a:ext cx="13732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650631</xdr:colOff>
      <xdr:row>1</xdr:row>
      <xdr:rowOff>47625</xdr:rowOff>
    </xdr:from>
    <xdr:to>
      <xdr:col>9</xdr:col>
      <xdr:colOff>180975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4536831" y="447675"/>
          <a:ext cx="1863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238125</xdr:rowOff>
    </xdr:from>
    <xdr:to>
      <xdr:col>12</xdr:col>
      <xdr:colOff>19050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667250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</xdr:row>
      <xdr:rowOff>247650</xdr:rowOff>
    </xdr:from>
    <xdr:to>
      <xdr:col>12</xdr:col>
      <xdr:colOff>323850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5529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C13"/>
  <sheetViews>
    <sheetView workbookViewId="0">
      <selection activeCell="B12" sqref="B12:C12"/>
    </sheetView>
  </sheetViews>
  <sheetFormatPr defaultRowHeight="18"/>
  <cols>
    <col min="1" max="1" width="7" style="29" bestFit="1" customWidth="1"/>
    <col min="2" max="2" width="35.7109375" style="29" customWidth="1"/>
    <col min="3" max="3" width="96.42578125" style="29" customWidth="1"/>
    <col min="4" max="16384" width="9.140625" style="29"/>
  </cols>
  <sheetData>
    <row r="1" spans="1:3" s="13" customFormat="1" ht="26.25" thickBot="1">
      <c r="A1" s="222" t="s">
        <v>74</v>
      </c>
      <c r="B1" s="222"/>
      <c r="C1" s="222"/>
    </row>
    <row r="2" spans="1:3" s="17" customFormat="1" ht="21" thickBot="1">
      <c r="A2" s="14" t="s">
        <v>34</v>
      </c>
      <c r="B2" s="15" t="s">
        <v>69</v>
      </c>
      <c r="C2" s="16" t="s">
        <v>70</v>
      </c>
    </row>
    <row r="3" spans="1:3" s="21" customFormat="1" ht="33.75" thickBot="1">
      <c r="A3" s="18">
        <v>1</v>
      </c>
      <c r="B3" s="19" t="s">
        <v>73</v>
      </c>
      <c r="C3" s="20" t="s">
        <v>71</v>
      </c>
    </row>
    <row r="4" spans="1:3" s="21" customFormat="1" ht="33">
      <c r="A4" s="216">
        <v>2</v>
      </c>
      <c r="B4" s="224" t="s">
        <v>446</v>
      </c>
      <c r="C4" s="22" t="s">
        <v>79</v>
      </c>
    </row>
    <row r="5" spans="1:3" s="21" customFormat="1" ht="33">
      <c r="A5" s="223"/>
      <c r="B5" s="225"/>
      <c r="C5" s="22" t="s">
        <v>45</v>
      </c>
    </row>
    <row r="6" spans="1:3" s="21" customFormat="1" ht="33.75" thickBot="1">
      <c r="A6" s="223"/>
      <c r="B6" s="225"/>
      <c r="C6" s="25" t="s">
        <v>75</v>
      </c>
    </row>
    <row r="7" spans="1:3" s="21" customFormat="1" ht="18" customHeight="1">
      <c r="A7" s="223"/>
      <c r="B7" s="225"/>
      <c r="C7" s="23" t="s">
        <v>80</v>
      </c>
    </row>
    <row r="8" spans="1:3" s="21" customFormat="1" ht="16.5">
      <c r="A8" s="223"/>
      <c r="B8" s="225"/>
      <c r="C8" s="24" t="s">
        <v>76</v>
      </c>
    </row>
    <row r="9" spans="1:3" s="21" customFormat="1" ht="16.5">
      <c r="A9" s="223"/>
      <c r="B9" s="225"/>
      <c r="C9" s="26" t="s">
        <v>72</v>
      </c>
    </row>
    <row r="10" spans="1:3" s="21" customFormat="1" ht="16.5">
      <c r="A10" s="223"/>
      <c r="B10" s="225"/>
      <c r="C10" s="27" t="s">
        <v>77</v>
      </c>
    </row>
    <row r="11" spans="1:3" s="21" customFormat="1" ht="33.75" thickBot="1">
      <c r="A11" s="223"/>
      <c r="B11" s="225"/>
      <c r="C11" s="28" t="s">
        <v>78</v>
      </c>
    </row>
    <row r="12" spans="1:3" s="21" customFormat="1" ht="48" customHeight="1">
      <c r="A12" s="216"/>
      <c r="B12" s="218" t="s">
        <v>447</v>
      </c>
      <c r="C12" s="219"/>
    </row>
    <row r="13" spans="1:3" s="21" customFormat="1" ht="36" customHeight="1" thickBot="1">
      <c r="A13" s="217"/>
      <c r="B13" s="220" t="s">
        <v>185</v>
      </c>
      <c r="C13" s="221"/>
    </row>
  </sheetData>
  <mergeCells count="6">
    <mergeCell ref="A12:A13"/>
    <mergeCell ref="B12:C12"/>
    <mergeCell ref="B13:C13"/>
    <mergeCell ref="A1:C1"/>
    <mergeCell ref="A4:A11"/>
    <mergeCell ref="B4:B11"/>
  </mergeCells>
  <phoneticPr fontId="7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61"/>
  <sheetViews>
    <sheetView view="pageBreakPreview" zoomScale="160" zoomScaleSheetLayoutView="160" workbookViewId="0">
      <selection activeCell="D12" sqref="D12"/>
    </sheetView>
  </sheetViews>
  <sheetFormatPr defaultColWidth="10.28515625" defaultRowHeight="18.75"/>
  <cols>
    <col min="1" max="1" width="5.5703125" style="51" customWidth="1"/>
    <col min="2" max="2" width="20.42578125" style="48" customWidth="1"/>
    <col min="3" max="3" width="5.140625" style="48" bestFit="1" customWidth="1"/>
    <col min="4" max="4" width="48.85546875" style="49" bestFit="1" customWidth="1"/>
    <col min="5" max="5" width="7.140625" style="50" bestFit="1" customWidth="1"/>
    <col min="6" max="6" width="6.140625" style="50" bestFit="1" customWidth="1"/>
    <col min="7" max="7" width="11.28515625" style="56" hidden="1" customWidth="1"/>
    <col min="8" max="8" width="5.28515625" style="48" hidden="1" customWidth="1"/>
    <col min="9" max="9" width="5.7109375" style="48" hidden="1" customWidth="1"/>
    <col min="10" max="10" width="3.85546875" style="48" hidden="1" customWidth="1"/>
    <col min="11" max="11" width="4.140625" style="48" hidden="1" customWidth="1"/>
    <col min="12" max="16384" width="10.28515625" style="48"/>
  </cols>
  <sheetData>
    <row r="1" spans="1:11" s="51" customFormat="1" ht="15.75">
      <c r="A1" s="230" t="s">
        <v>134</v>
      </c>
      <c r="B1" s="230"/>
      <c r="C1" s="230"/>
      <c r="D1" s="235" t="s">
        <v>135</v>
      </c>
      <c r="E1" s="235"/>
      <c r="F1" s="235"/>
      <c r="G1" s="85"/>
    </row>
    <row r="2" spans="1:11" s="51" customFormat="1" ht="26.25" customHeight="1">
      <c r="A2" s="236" t="s">
        <v>136</v>
      </c>
      <c r="B2" s="236"/>
      <c r="C2" s="236"/>
      <c r="D2" s="237" t="s">
        <v>59</v>
      </c>
      <c r="E2" s="237"/>
      <c r="F2" s="237"/>
      <c r="G2" s="86"/>
    </row>
    <row r="3" spans="1:11" ht="16.5">
      <c r="D3" s="238" t="s">
        <v>421</v>
      </c>
      <c r="E3" s="238"/>
      <c r="F3" s="238"/>
      <c r="G3" s="87"/>
    </row>
    <row r="4" spans="1:11" ht="59.25" customHeight="1">
      <c r="A4" s="239" t="s">
        <v>420</v>
      </c>
      <c r="B4" s="239"/>
      <c r="C4" s="239"/>
      <c r="D4" s="239"/>
      <c r="E4" s="239"/>
      <c r="F4" s="239"/>
      <c r="G4" s="239"/>
      <c r="H4" s="48" t="s">
        <v>61</v>
      </c>
      <c r="I4" s="48" t="s">
        <v>62</v>
      </c>
      <c r="J4" s="48" t="s">
        <v>43</v>
      </c>
      <c r="K4" s="48" t="s">
        <v>63</v>
      </c>
    </row>
    <row r="5" spans="1:11" ht="6.75" customHeight="1" thickBot="1">
      <c r="D5" s="88"/>
    </row>
    <row r="6" spans="1:11" ht="15.75">
      <c r="A6" s="231" t="s">
        <v>8</v>
      </c>
      <c r="B6" s="231" t="s">
        <v>64</v>
      </c>
      <c r="C6" s="231" t="s">
        <v>34</v>
      </c>
      <c r="D6" s="231" t="s">
        <v>65</v>
      </c>
      <c r="E6" s="232" t="s">
        <v>66</v>
      </c>
      <c r="F6" s="232"/>
      <c r="G6" s="233" t="s">
        <v>67</v>
      </c>
      <c r="I6" s="48">
        <f>MAX(I8:I60)</f>
        <v>9</v>
      </c>
      <c r="J6" s="48">
        <f>MAX(J8:J60)</f>
        <v>8</v>
      </c>
      <c r="K6" s="48">
        <f>MAX(K8:K60)</f>
        <v>2</v>
      </c>
    </row>
    <row r="7" spans="1:11" ht="24.75" customHeight="1" thickBot="1">
      <c r="A7" s="231"/>
      <c r="B7" s="231"/>
      <c r="C7" s="231"/>
      <c r="D7" s="231"/>
      <c r="E7" s="130" t="s">
        <v>68</v>
      </c>
      <c r="F7" s="130" t="s">
        <v>137</v>
      </c>
      <c r="G7" s="234"/>
    </row>
    <row r="8" spans="1:11" ht="24" customHeight="1">
      <c r="A8" s="226">
        <v>1</v>
      </c>
      <c r="B8" s="228" t="s">
        <v>423</v>
      </c>
      <c r="C8" s="60">
        <v>1</v>
      </c>
      <c r="D8" s="125" t="s">
        <v>424</v>
      </c>
      <c r="E8" s="90">
        <v>3</v>
      </c>
      <c r="F8" s="115"/>
      <c r="G8" s="57"/>
      <c r="H8" s="48">
        <f>SUM(E8:F14)</f>
        <v>17</v>
      </c>
      <c r="I8" s="48">
        <f>COUNTA(D8:D14)</f>
        <v>7</v>
      </c>
      <c r="J8" s="48">
        <f>COUNTA(E8:E14)</f>
        <v>6</v>
      </c>
    </row>
    <row r="9" spans="1:11" ht="24" customHeight="1">
      <c r="A9" s="226"/>
      <c r="B9" s="228"/>
      <c r="C9" s="60">
        <v>2</v>
      </c>
      <c r="D9" s="125" t="s">
        <v>425</v>
      </c>
      <c r="E9" s="90">
        <v>3</v>
      </c>
      <c r="F9" s="116"/>
      <c r="G9" s="58"/>
    </row>
    <row r="10" spans="1:11" ht="24" customHeight="1">
      <c r="A10" s="226"/>
      <c r="B10" s="228"/>
      <c r="C10" s="60">
        <v>3</v>
      </c>
      <c r="D10" s="125" t="s">
        <v>426</v>
      </c>
      <c r="E10" s="90"/>
      <c r="F10" s="116">
        <v>1</v>
      </c>
      <c r="G10" s="58"/>
    </row>
    <row r="11" spans="1:11" ht="24" customHeight="1">
      <c r="A11" s="226"/>
      <c r="B11" s="228"/>
      <c r="C11" s="60">
        <v>4</v>
      </c>
      <c r="D11" s="125" t="s">
        <v>427</v>
      </c>
      <c r="E11" s="90">
        <v>2</v>
      </c>
      <c r="F11" s="116"/>
      <c r="G11" s="58"/>
    </row>
    <row r="12" spans="1:11" ht="24" customHeight="1">
      <c r="A12" s="226"/>
      <c r="B12" s="228"/>
      <c r="C12" s="60">
        <v>5</v>
      </c>
      <c r="D12" s="93" t="s">
        <v>428</v>
      </c>
      <c r="E12" s="91">
        <v>2</v>
      </c>
      <c r="F12" s="116"/>
      <c r="G12" s="58"/>
    </row>
    <row r="13" spans="1:11" ht="24" customHeight="1">
      <c r="A13" s="226"/>
      <c r="B13" s="228"/>
      <c r="C13" s="60">
        <v>6</v>
      </c>
      <c r="D13" s="125" t="s">
        <v>429</v>
      </c>
      <c r="E13" s="90">
        <v>2</v>
      </c>
      <c r="F13" s="116">
        <v>1</v>
      </c>
      <c r="G13" s="58"/>
    </row>
    <row r="14" spans="1:11" ht="24" customHeight="1">
      <c r="A14" s="226"/>
      <c r="B14" s="228"/>
      <c r="C14" s="60">
        <v>7</v>
      </c>
      <c r="D14" s="125" t="s">
        <v>318</v>
      </c>
      <c r="E14" s="90">
        <v>3</v>
      </c>
      <c r="F14" s="116"/>
      <c r="G14" s="58"/>
    </row>
    <row r="15" spans="1:11" ht="24" customHeight="1">
      <c r="A15" s="226"/>
      <c r="B15" s="228"/>
      <c r="C15" s="60">
        <v>8</v>
      </c>
      <c r="D15" s="125" t="s">
        <v>448</v>
      </c>
      <c r="E15" s="90">
        <v>2</v>
      </c>
      <c r="F15" s="92"/>
      <c r="G15" s="89"/>
    </row>
    <row r="16" spans="1:11" ht="24" customHeight="1" thickBot="1">
      <c r="A16" s="227"/>
      <c r="B16" s="229"/>
      <c r="C16" s="131">
        <v>9</v>
      </c>
      <c r="D16" s="126" t="s">
        <v>430</v>
      </c>
      <c r="E16" s="117">
        <v>2</v>
      </c>
      <c r="F16" s="120"/>
      <c r="G16" s="59"/>
      <c r="H16" s="48">
        <f>SUM(E16:F22)</f>
        <v>16</v>
      </c>
      <c r="I16" s="48">
        <f>COUNTA(D16:D22)</f>
        <v>7</v>
      </c>
      <c r="J16" s="48">
        <f>COUNTA(E16:E22)</f>
        <v>6</v>
      </c>
    </row>
    <row r="17" spans="1:10" ht="24" customHeight="1" thickTop="1">
      <c r="A17" s="226">
        <v>2</v>
      </c>
      <c r="B17" s="228" t="s">
        <v>422</v>
      </c>
      <c r="C17" s="60">
        <v>1</v>
      </c>
      <c r="D17" s="125" t="s">
        <v>424</v>
      </c>
      <c r="E17" s="90">
        <v>3</v>
      </c>
      <c r="F17" s="115"/>
      <c r="G17" s="57"/>
    </row>
    <row r="18" spans="1:10" ht="24" customHeight="1">
      <c r="A18" s="226"/>
      <c r="B18" s="228"/>
      <c r="C18" s="60">
        <v>2</v>
      </c>
      <c r="D18" s="125" t="s">
        <v>425</v>
      </c>
      <c r="E18" s="90">
        <v>3</v>
      </c>
      <c r="F18" s="116"/>
      <c r="G18" s="58"/>
    </row>
    <row r="19" spans="1:10" ht="24" customHeight="1">
      <c r="A19" s="226"/>
      <c r="B19" s="228"/>
      <c r="C19" s="60">
        <v>3</v>
      </c>
      <c r="D19" s="125" t="s">
        <v>426</v>
      </c>
      <c r="E19" s="90"/>
      <c r="F19" s="116">
        <v>1</v>
      </c>
      <c r="G19" s="58"/>
    </row>
    <row r="20" spans="1:10" ht="24" customHeight="1">
      <c r="A20" s="226"/>
      <c r="B20" s="228"/>
      <c r="C20" s="60">
        <v>4</v>
      </c>
      <c r="D20" s="125" t="s">
        <v>427</v>
      </c>
      <c r="E20" s="90">
        <v>2</v>
      </c>
      <c r="F20" s="116"/>
      <c r="G20" s="58"/>
    </row>
    <row r="21" spans="1:10" ht="24" customHeight="1">
      <c r="A21" s="226"/>
      <c r="B21" s="228"/>
      <c r="C21" s="60">
        <v>5</v>
      </c>
      <c r="D21" s="125" t="s">
        <v>193</v>
      </c>
      <c r="E21" s="90">
        <v>3</v>
      </c>
      <c r="F21" s="116"/>
      <c r="G21" s="58"/>
    </row>
    <row r="22" spans="1:10" ht="24" customHeight="1">
      <c r="A22" s="226"/>
      <c r="B22" s="228"/>
      <c r="C22" s="60">
        <v>6</v>
      </c>
      <c r="D22" s="93" t="s">
        <v>428</v>
      </c>
      <c r="E22" s="91">
        <v>2</v>
      </c>
      <c r="F22" s="116"/>
      <c r="G22" s="58"/>
    </row>
    <row r="23" spans="1:10" ht="24" customHeight="1">
      <c r="A23" s="226"/>
      <c r="B23" s="228"/>
      <c r="C23" s="60">
        <v>7</v>
      </c>
      <c r="D23" s="125" t="s">
        <v>431</v>
      </c>
      <c r="E23" s="90">
        <v>2</v>
      </c>
      <c r="F23" s="116"/>
      <c r="G23" s="58"/>
      <c r="H23" s="48">
        <f>SUM(E23:F31)</f>
        <v>20</v>
      </c>
      <c r="I23" s="48">
        <f>COUNTA(D23:D31)</f>
        <v>9</v>
      </c>
      <c r="J23" s="48">
        <f>COUNTA(E23:E31)</f>
        <v>8</v>
      </c>
    </row>
    <row r="24" spans="1:10" ht="24" customHeight="1">
      <c r="A24" s="226"/>
      <c r="B24" s="228"/>
      <c r="C24" s="60">
        <v>8</v>
      </c>
      <c r="D24" s="125" t="s">
        <v>432</v>
      </c>
      <c r="E24" s="90">
        <v>2</v>
      </c>
      <c r="F24" s="116"/>
      <c r="G24" s="89"/>
    </row>
    <row r="25" spans="1:10" ht="24" customHeight="1" thickBot="1">
      <c r="A25" s="227"/>
      <c r="B25" s="229"/>
      <c r="C25" s="131">
        <v>9</v>
      </c>
      <c r="D25" s="126" t="s">
        <v>433</v>
      </c>
      <c r="E25" s="118">
        <v>2</v>
      </c>
      <c r="F25" s="119"/>
      <c r="G25" s="59"/>
    </row>
    <row r="26" spans="1:10" ht="24" customHeight="1" thickTop="1">
      <c r="A26" s="226">
        <v>3</v>
      </c>
      <c r="B26" s="228" t="s">
        <v>442</v>
      </c>
      <c r="C26" s="60">
        <v>1</v>
      </c>
      <c r="D26" s="125" t="s">
        <v>424</v>
      </c>
      <c r="E26" s="90">
        <v>3</v>
      </c>
      <c r="F26" s="115"/>
      <c r="G26" s="57"/>
    </row>
    <row r="27" spans="1:10" ht="24" customHeight="1">
      <c r="A27" s="226"/>
      <c r="B27" s="228"/>
      <c r="C27" s="60">
        <v>2</v>
      </c>
      <c r="D27" s="125" t="s">
        <v>425</v>
      </c>
      <c r="E27" s="90">
        <v>3</v>
      </c>
      <c r="F27" s="116"/>
      <c r="G27" s="58"/>
    </row>
    <row r="28" spans="1:10" ht="24" customHeight="1">
      <c r="A28" s="226"/>
      <c r="B28" s="228"/>
      <c r="C28" s="60">
        <v>3</v>
      </c>
      <c r="D28" s="125" t="s">
        <v>426</v>
      </c>
      <c r="E28" s="90"/>
      <c r="F28" s="116">
        <v>1</v>
      </c>
      <c r="G28" s="58"/>
    </row>
    <row r="29" spans="1:10" ht="24" customHeight="1">
      <c r="A29" s="226"/>
      <c r="B29" s="228"/>
      <c r="C29" s="60">
        <v>4</v>
      </c>
      <c r="D29" s="125" t="s">
        <v>427</v>
      </c>
      <c r="E29" s="90">
        <v>2</v>
      </c>
      <c r="F29" s="116"/>
      <c r="G29" s="58"/>
    </row>
    <row r="30" spans="1:10" ht="24" customHeight="1">
      <c r="A30" s="226"/>
      <c r="B30" s="228"/>
      <c r="C30" s="60">
        <v>5</v>
      </c>
      <c r="D30" s="125" t="s">
        <v>193</v>
      </c>
      <c r="E30" s="90">
        <v>3</v>
      </c>
      <c r="F30" s="116"/>
      <c r="G30" s="58"/>
    </row>
    <row r="31" spans="1:10" ht="24" customHeight="1">
      <c r="A31" s="226"/>
      <c r="B31" s="228"/>
      <c r="C31" s="60">
        <v>6</v>
      </c>
      <c r="D31" s="93" t="s">
        <v>428</v>
      </c>
      <c r="E31" s="91">
        <v>2</v>
      </c>
      <c r="F31" s="92"/>
      <c r="G31" s="58"/>
    </row>
    <row r="32" spans="1:10" ht="24" customHeight="1">
      <c r="A32" s="226"/>
      <c r="B32" s="228"/>
      <c r="C32" s="60">
        <v>7</v>
      </c>
      <c r="D32" s="125" t="s">
        <v>431</v>
      </c>
      <c r="E32" s="90">
        <v>2</v>
      </c>
      <c r="F32" s="92"/>
      <c r="G32" s="58"/>
    </row>
    <row r="33" spans="1:11" ht="24" customHeight="1">
      <c r="A33" s="226"/>
      <c r="B33" s="228"/>
      <c r="C33" s="60">
        <v>8</v>
      </c>
      <c r="D33" s="125" t="s">
        <v>429</v>
      </c>
      <c r="E33" s="90">
        <v>2</v>
      </c>
      <c r="F33" s="116">
        <v>1</v>
      </c>
      <c r="G33" s="58"/>
      <c r="H33" s="48">
        <f>SUM(E33:F40)</f>
        <v>19</v>
      </c>
      <c r="I33" s="48">
        <f>COUNTA(D33:D40)</f>
        <v>8</v>
      </c>
      <c r="J33" s="48">
        <f>COUNTA(E33:E40)</f>
        <v>7</v>
      </c>
      <c r="K33" s="48">
        <f>COUNTA(F33:F40)</f>
        <v>2</v>
      </c>
    </row>
    <row r="34" spans="1:11" ht="24" customHeight="1" thickBot="1">
      <c r="A34" s="227"/>
      <c r="B34" s="229"/>
      <c r="C34" s="131">
        <v>9</v>
      </c>
      <c r="D34" s="126" t="s">
        <v>434</v>
      </c>
      <c r="E34" s="117">
        <v>2</v>
      </c>
      <c r="F34" s="120"/>
      <c r="G34" s="59"/>
    </row>
    <row r="35" spans="1:11" ht="24" customHeight="1" thickTop="1">
      <c r="A35" s="226">
        <v>4</v>
      </c>
      <c r="B35" s="228" t="s">
        <v>443</v>
      </c>
      <c r="C35" s="60">
        <v>1</v>
      </c>
      <c r="D35" s="125" t="s">
        <v>424</v>
      </c>
      <c r="E35" s="90">
        <v>3</v>
      </c>
      <c r="F35" s="115"/>
      <c r="G35" s="57"/>
    </row>
    <row r="36" spans="1:11" ht="24" customHeight="1">
      <c r="A36" s="226"/>
      <c r="B36" s="228"/>
      <c r="C36" s="60">
        <v>2</v>
      </c>
      <c r="D36" s="125" t="s">
        <v>425</v>
      </c>
      <c r="E36" s="90">
        <v>3</v>
      </c>
      <c r="F36" s="116"/>
      <c r="G36" s="58"/>
    </row>
    <row r="37" spans="1:11" ht="24" customHeight="1">
      <c r="A37" s="226"/>
      <c r="B37" s="228"/>
      <c r="C37" s="60">
        <v>3</v>
      </c>
      <c r="D37" s="125" t="s">
        <v>426</v>
      </c>
      <c r="E37" s="90"/>
      <c r="F37" s="116">
        <v>1</v>
      </c>
      <c r="G37" s="58"/>
    </row>
    <row r="38" spans="1:11" ht="24" customHeight="1">
      <c r="A38" s="226"/>
      <c r="B38" s="228"/>
      <c r="C38" s="60">
        <v>4</v>
      </c>
      <c r="D38" s="125" t="s">
        <v>427</v>
      </c>
      <c r="E38" s="90">
        <v>2</v>
      </c>
      <c r="F38" s="116"/>
      <c r="G38" s="58"/>
    </row>
    <row r="39" spans="1:11" ht="24" customHeight="1">
      <c r="A39" s="226"/>
      <c r="B39" s="228"/>
      <c r="C39" s="60">
        <v>5</v>
      </c>
      <c r="D39" s="125" t="s">
        <v>193</v>
      </c>
      <c r="E39" s="90">
        <v>3</v>
      </c>
      <c r="F39" s="116"/>
      <c r="G39" s="58"/>
    </row>
    <row r="40" spans="1:11" ht="24" customHeight="1">
      <c r="A40" s="226"/>
      <c r="B40" s="228"/>
      <c r="C40" s="60">
        <v>6</v>
      </c>
      <c r="D40" s="125" t="s">
        <v>431</v>
      </c>
      <c r="E40" s="90">
        <v>2</v>
      </c>
      <c r="F40" s="116"/>
      <c r="G40" s="58"/>
    </row>
    <row r="41" spans="1:11" ht="24" customHeight="1">
      <c r="A41" s="226"/>
      <c r="B41" s="228"/>
      <c r="C41" s="60">
        <v>7</v>
      </c>
      <c r="D41" s="125" t="s">
        <v>435</v>
      </c>
      <c r="E41" s="90">
        <v>3</v>
      </c>
      <c r="F41" s="116"/>
      <c r="G41" s="104"/>
    </row>
    <row r="42" spans="1:11" ht="24" customHeight="1">
      <c r="A42" s="226"/>
      <c r="B42" s="228"/>
      <c r="C42" s="60">
        <v>8</v>
      </c>
      <c r="D42" s="125" t="s">
        <v>436</v>
      </c>
      <c r="E42" s="90">
        <v>2</v>
      </c>
      <c r="F42" s="116"/>
      <c r="G42" s="104"/>
    </row>
    <row r="43" spans="1:11" ht="24" customHeight="1" thickBot="1">
      <c r="A43" s="227"/>
      <c r="B43" s="229"/>
      <c r="C43" s="131">
        <v>9</v>
      </c>
      <c r="D43" s="127" t="s">
        <v>437</v>
      </c>
      <c r="E43" s="120"/>
      <c r="F43" s="121">
        <v>1</v>
      </c>
      <c r="G43" s="104"/>
    </row>
    <row r="44" spans="1:11" ht="24" customHeight="1" thickTop="1">
      <c r="A44" s="226">
        <v>5</v>
      </c>
      <c r="B44" s="228" t="s">
        <v>444</v>
      </c>
      <c r="C44" s="60">
        <v>1</v>
      </c>
      <c r="D44" s="125" t="s">
        <v>424</v>
      </c>
      <c r="E44" s="90">
        <v>3</v>
      </c>
      <c r="F44" s="115"/>
      <c r="G44" s="57"/>
    </row>
    <row r="45" spans="1:11" ht="24" customHeight="1">
      <c r="A45" s="226"/>
      <c r="B45" s="228"/>
      <c r="C45" s="60">
        <v>2</v>
      </c>
      <c r="D45" s="125" t="s">
        <v>425</v>
      </c>
      <c r="E45" s="90">
        <v>3</v>
      </c>
      <c r="F45" s="116"/>
      <c r="G45" s="58"/>
    </row>
    <row r="46" spans="1:11" ht="24" customHeight="1">
      <c r="A46" s="226"/>
      <c r="B46" s="228"/>
      <c r="C46" s="60">
        <v>3</v>
      </c>
      <c r="D46" s="125" t="s">
        <v>426</v>
      </c>
      <c r="E46" s="90"/>
      <c r="F46" s="116">
        <v>1</v>
      </c>
      <c r="G46" s="58"/>
    </row>
    <row r="47" spans="1:11" ht="24" customHeight="1">
      <c r="A47" s="226"/>
      <c r="B47" s="228"/>
      <c r="C47" s="60">
        <v>4</v>
      </c>
      <c r="D47" s="125" t="s">
        <v>427</v>
      </c>
      <c r="E47" s="90">
        <v>2</v>
      </c>
      <c r="F47" s="116"/>
      <c r="G47" s="58"/>
    </row>
    <row r="48" spans="1:11" ht="24" customHeight="1">
      <c r="A48" s="226"/>
      <c r="B48" s="228"/>
      <c r="C48" s="60">
        <v>5</v>
      </c>
      <c r="D48" s="125" t="s">
        <v>193</v>
      </c>
      <c r="E48" s="90">
        <v>3</v>
      </c>
      <c r="F48" s="122"/>
      <c r="G48" s="58"/>
    </row>
    <row r="49" spans="1:10" ht="24" customHeight="1">
      <c r="A49" s="226"/>
      <c r="B49" s="228"/>
      <c r="C49" s="60">
        <v>6</v>
      </c>
      <c r="D49" s="125" t="s">
        <v>431</v>
      </c>
      <c r="E49" s="90">
        <v>2</v>
      </c>
      <c r="F49" s="122"/>
      <c r="G49" s="58"/>
    </row>
    <row r="50" spans="1:10" ht="24" customHeight="1">
      <c r="A50" s="226"/>
      <c r="B50" s="228"/>
      <c r="C50" s="60">
        <v>7</v>
      </c>
      <c r="D50" s="128" t="s">
        <v>438</v>
      </c>
      <c r="E50" s="114">
        <v>3</v>
      </c>
      <c r="F50" s="122"/>
      <c r="G50" s="58"/>
    </row>
    <row r="51" spans="1:10" ht="24" customHeight="1">
      <c r="A51" s="226"/>
      <c r="B51" s="228"/>
      <c r="C51" s="60">
        <v>8</v>
      </c>
      <c r="D51" s="128" t="s">
        <v>439</v>
      </c>
      <c r="E51" s="114">
        <v>2</v>
      </c>
      <c r="F51" s="122"/>
      <c r="G51" s="58"/>
    </row>
    <row r="52" spans="1:10" ht="24" customHeight="1" thickBot="1">
      <c r="A52" s="227"/>
      <c r="B52" s="229"/>
      <c r="C52" s="131">
        <v>9</v>
      </c>
      <c r="D52" s="129" t="s">
        <v>440</v>
      </c>
      <c r="E52" s="123"/>
      <c r="F52" s="124">
        <v>2</v>
      </c>
      <c r="G52" s="58"/>
    </row>
    <row r="53" spans="1:10" ht="24" customHeight="1" thickTop="1">
      <c r="A53" s="226">
        <v>6</v>
      </c>
      <c r="B53" s="228" t="s">
        <v>445</v>
      </c>
      <c r="C53" s="60">
        <v>1</v>
      </c>
      <c r="D53" s="125" t="s">
        <v>424</v>
      </c>
      <c r="E53" s="90">
        <v>3</v>
      </c>
      <c r="F53" s="115"/>
      <c r="G53" s="57"/>
    </row>
    <row r="54" spans="1:10" ht="24" customHeight="1">
      <c r="A54" s="226"/>
      <c r="B54" s="228"/>
      <c r="C54" s="60">
        <v>2</v>
      </c>
      <c r="D54" s="125" t="s">
        <v>425</v>
      </c>
      <c r="E54" s="90">
        <v>3</v>
      </c>
      <c r="F54" s="116"/>
      <c r="G54" s="58"/>
    </row>
    <row r="55" spans="1:10" ht="24" customHeight="1">
      <c r="A55" s="226"/>
      <c r="B55" s="228"/>
      <c r="C55" s="60">
        <v>3</v>
      </c>
      <c r="D55" s="125" t="s">
        <v>426</v>
      </c>
      <c r="E55" s="90"/>
      <c r="F55" s="116">
        <v>1</v>
      </c>
      <c r="G55" s="58"/>
    </row>
    <row r="56" spans="1:10" ht="24" customHeight="1">
      <c r="A56" s="226"/>
      <c r="B56" s="228"/>
      <c r="C56" s="60">
        <v>4</v>
      </c>
      <c r="D56" s="125" t="s">
        <v>193</v>
      </c>
      <c r="E56" s="90">
        <v>3</v>
      </c>
      <c r="F56" s="116"/>
      <c r="G56" s="58"/>
    </row>
    <row r="57" spans="1:10" ht="24" customHeight="1">
      <c r="A57" s="226"/>
      <c r="B57" s="228"/>
      <c r="C57" s="60">
        <v>5</v>
      </c>
      <c r="D57" s="125" t="s">
        <v>431</v>
      </c>
      <c r="E57" s="90">
        <v>2</v>
      </c>
      <c r="F57" s="116"/>
      <c r="G57" s="58"/>
      <c r="H57" s="48">
        <f>SUM(E57:F60)</f>
        <v>10</v>
      </c>
      <c r="I57" s="48">
        <f>COUNTA(D57:D60)</f>
        <v>4</v>
      </c>
      <c r="J57" s="48">
        <f>COUNTA(E57:E60)</f>
        <v>4</v>
      </c>
    </row>
    <row r="58" spans="1:10" ht="24" customHeight="1">
      <c r="A58" s="226"/>
      <c r="B58" s="228"/>
      <c r="C58" s="60">
        <v>6</v>
      </c>
      <c r="D58" s="125" t="s">
        <v>441</v>
      </c>
      <c r="E58" s="90">
        <v>3</v>
      </c>
      <c r="F58" s="116"/>
      <c r="G58" s="58"/>
    </row>
    <row r="59" spans="1:10" ht="24" customHeight="1">
      <c r="A59" s="226"/>
      <c r="B59" s="228"/>
      <c r="C59" s="60">
        <v>7</v>
      </c>
      <c r="D59" s="125" t="s">
        <v>215</v>
      </c>
      <c r="E59" s="90">
        <v>2</v>
      </c>
      <c r="F59" s="116"/>
      <c r="G59" s="58"/>
    </row>
    <row r="60" spans="1:10" ht="24" customHeight="1" thickBot="1">
      <c r="A60" s="227"/>
      <c r="B60" s="229"/>
      <c r="C60" s="131">
        <v>8</v>
      </c>
      <c r="D60" s="126" t="s">
        <v>429</v>
      </c>
      <c r="E60" s="117">
        <v>2</v>
      </c>
      <c r="F60" s="132">
        <v>1</v>
      </c>
      <c r="G60" s="58"/>
    </row>
    <row r="61" spans="1:10" ht="19.5" thickTop="1"/>
  </sheetData>
  <mergeCells count="24">
    <mergeCell ref="E6:F6"/>
    <mergeCell ref="G6:G7"/>
    <mergeCell ref="D1:F1"/>
    <mergeCell ref="A2:C2"/>
    <mergeCell ref="D2:F2"/>
    <mergeCell ref="D3:F3"/>
    <mergeCell ref="A4:G4"/>
    <mergeCell ref="A6:A7"/>
    <mergeCell ref="D6:D7"/>
    <mergeCell ref="C6:C7"/>
    <mergeCell ref="A53:A60"/>
    <mergeCell ref="A44:A52"/>
    <mergeCell ref="B53:B60"/>
    <mergeCell ref="A1:C1"/>
    <mergeCell ref="B6:B7"/>
    <mergeCell ref="B44:B52"/>
    <mergeCell ref="B8:B16"/>
    <mergeCell ref="B26:B34"/>
    <mergeCell ref="B17:B25"/>
    <mergeCell ref="B35:B43"/>
    <mergeCell ref="A35:A43"/>
    <mergeCell ref="A8:A16"/>
    <mergeCell ref="A17:A25"/>
    <mergeCell ref="A26:A34"/>
  </mergeCells>
  <phoneticPr fontId="13" type="noConversion"/>
  <printOptions horizontalCentered="1"/>
  <pageMargins left="0.5" right="0.25" top="0.25" bottom="0.28000000000000003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tabColor rgb="FF92D050"/>
  </sheetPr>
  <dimension ref="A1:K2244"/>
  <sheetViews>
    <sheetView workbookViewId="0">
      <pane ySplit="1" topLeftCell="A2" activePane="bottomLeft" state="frozen"/>
      <selection activeCell="Q13" sqref="Q13"/>
      <selection pane="bottomLeft" activeCell="B688" sqref="B688:B746"/>
    </sheetView>
  </sheetViews>
  <sheetFormatPr defaultRowHeight="15"/>
  <cols>
    <col min="1" max="1" width="5" style="47" bestFit="1" customWidth="1"/>
    <col min="2" max="2" width="12.42578125" style="151" bestFit="1" customWidth="1"/>
    <col min="3" max="3" width="20.42578125" style="151" bestFit="1" customWidth="1"/>
    <col min="4" max="4" width="7.85546875" style="151" bestFit="1" customWidth="1"/>
    <col min="5" max="5" width="10.140625" style="47" bestFit="1" customWidth="1"/>
    <col min="6" max="6" width="13" style="47" customWidth="1"/>
    <col min="7" max="7" width="6.7109375" style="47" bestFit="1" customWidth="1"/>
    <col min="8" max="8" width="6.42578125" style="47" bestFit="1" customWidth="1"/>
    <col min="9" max="9" width="30" style="47" bestFit="1" customWidth="1"/>
    <col min="10" max="10" width="3" style="47" hidden="1" customWidth="1"/>
    <col min="11" max="11" width="18.5703125" style="47" hidden="1" customWidth="1"/>
    <col min="12" max="16384" width="9.140625" style="47"/>
  </cols>
  <sheetData>
    <row r="1" spans="1:11" ht="15.75">
      <c r="A1" s="113" t="s">
        <v>34</v>
      </c>
      <c r="B1" s="160" t="s">
        <v>48</v>
      </c>
      <c r="C1" s="146" t="s">
        <v>35</v>
      </c>
      <c r="D1" s="152" t="s">
        <v>36</v>
      </c>
      <c r="E1" s="113" t="s">
        <v>37</v>
      </c>
      <c r="F1" s="159" t="s">
        <v>38</v>
      </c>
      <c r="G1" s="54" t="s">
        <v>39</v>
      </c>
      <c r="H1" s="54" t="s">
        <v>40</v>
      </c>
      <c r="I1" s="55" t="str">
        <f>"Khoá 15CĐCN = "&amp;COUNTIF(J:J,"15")</f>
        <v>Khoá 15CĐCN = 2243</v>
      </c>
      <c r="K1" s="103" t="s">
        <v>5061</v>
      </c>
    </row>
    <row r="2" spans="1:11" ht="17.25" hidden="1" customHeight="1">
      <c r="A2" s="134">
        <v>1</v>
      </c>
      <c r="B2" s="147" t="s">
        <v>2191</v>
      </c>
      <c r="C2" s="153" t="s">
        <v>1717</v>
      </c>
      <c r="D2" s="154" t="s">
        <v>451</v>
      </c>
      <c r="E2" s="133" t="s">
        <v>1425</v>
      </c>
      <c r="F2" s="136" t="s">
        <v>280</v>
      </c>
      <c r="G2" s="134"/>
      <c r="H2" s="134" t="s">
        <v>474</v>
      </c>
      <c r="I2" s="137"/>
      <c r="J2" s="47" t="str">
        <f>LEFT(F2,2)</f>
        <v>15</v>
      </c>
    </row>
    <row r="3" spans="1:11" ht="17.25" hidden="1" customHeight="1">
      <c r="A3" s="134">
        <v>2</v>
      </c>
      <c r="B3" s="147" t="s">
        <v>2192</v>
      </c>
      <c r="C3" s="153" t="s">
        <v>2056</v>
      </c>
      <c r="D3" s="154" t="s">
        <v>1518</v>
      </c>
      <c r="E3" s="133" t="s">
        <v>2193</v>
      </c>
      <c r="F3" s="134" t="s">
        <v>280</v>
      </c>
      <c r="G3" s="134"/>
      <c r="H3" s="134" t="s">
        <v>454</v>
      </c>
      <c r="I3" s="137"/>
      <c r="J3" s="47" t="str">
        <f t="shared" ref="J3:J66" si="0">LEFT(F3,2)</f>
        <v>15</v>
      </c>
    </row>
    <row r="4" spans="1:11" ht="17.25" hidden="1" customHeight="1">
      <c r="A4" s="134">
        <v>3</v>
      </c>
      <c r="B4" s="147" t="s">
        <v>2194</v>
      </c>
      <c r="C4" s="153" t="s">
        <v>2195</v>
      </c>
      <c r="D4" s="154" t="s">
        <v>881</v>
      </c>
      <c r="E4" s="133" t="s">
        <v>2196</v>
      </c>
      <c r="F4" s="134" t="s">
        <v>280</v>
      </c>
      <c r="G4" s="134"/>
      <c r="H4" s="134" t="s">
        <v>474</v>
      </c>
      <c r="I4" s="137"/>
      <c r="J4" s="47" t="str">
        <f t="shared" si="0"/>
        <v>15</v>
      </c>
    </row>
    <row r="5" spans="1:11" ht="17.25" hidden="1" customHeight="1">
      <c r="A5" s="134">
        <v>4</v>
      </c>
      <c r="B5" s="147" t="s">
        <v>2197</v>
      </c>
      <c r="C5" s="153" t="s">
        <v>2198</v>
      </c>
      <c r="D5" s="154" t="s">
        <v>2199</v>
      </c>
      <c r="E5" s="133" t="s">
        <v>641</v>
      </c>
      <c r="F5" s="134" t="s">
        <v>280</v>
      </c>
      <c r="G5" s="134"/>
      <c r="H5" s="134" t="s">
        <v>474</v>
      </c>
      <c r="I5" s="137"/>
      <c r="J5" s="47" t="str">
        <f>LEFT(F5,2)</f>
        <v>15</v>
      </c>
    </row>
    <row r="6" spans="1:11" ht="17.25" hidden="1" customHeight="1">
      <c r="A6" s="134">
        <v>5</v>
      </c>
      <c r="B6" s="147" t="s">
        <v>2200</v>
      </c>
      <c r="C6" s="153" t="s">
        <v>2201</v>
      </c>
      <c r="D6" s="154" t="s">
        <v>1079</v>
      </c>
      <c r="E6" s="133" t="s">
        <v>580</v>
      </c>
      <c r="F6" s="134" t="s">
        <v>280</v>
      </c>
      <c r="G6" s="134"/>
      <c r="H6" s="134" t="s">
        <v>474</v>
      </c>
      <c r="I6" s="137"/>
      <c r="J6" s="47" t="str">
        <f t="shared" si="0"/>
        <v>15</v>
      </c>
    </row>
    <row r="7" spans="1:11" ht="17.25" hidden="1" customHeight="1">
      <c r="A7" s="134">
        <v>6</v>
      </c>
      <c r="B7" s="147" t="s">
        <v>2202</v>
      </c>
      <c r="C7" s="153" t="s">
        <v>2041</v>
      </c>
      <c r="D7" s="154" t="s">
        <v>1079</v>
      </c>
      <c r="E7" s="133" t="s">
        <v>1250</v>
      </c>
      <c r="F7" s="134" t="s">
        <v>280</v>
      </c>
      <c r="G7" s="134"/>
      <c r="H7" s="134" t="s">
        <v>454</v>
      </c>
      <c r="I7" s="137"/>
      <c r="J7" s="47" t="str">
        <f t="shared" si="0"/>
        <v>15</v>
      </c>
    </row>
    <row r="8" spans="1:11" ht="17.25" hidden="1" customHeight="1">
      <c r="A8" s="134">
        <v>7</v>
      </c>
      <c r="B8" s="147" t="s">
        <v>2203</v>
      </c>
      <c r="C8" s="153" t="s">
        <v>2204</v>
      </c>
      <c r="D8" s="154" t="s">
        <v>1079</v>
      </c>
      <c r="E8" s="133" t="s">
        <v>2205</v>
      </c>
      <c r="F8" s="134" t="s">
        <v>280</v>
      </c>
      <c r="G8" s="134"/>
      <c r="H8" s="134" t="s">
        <v>474</v>
      </c>
      <c r="I8" s="137"/>
      <c r="J8" s="47" t="str">
        <f t="shared" si="0"/>
        <v>15</v>
      </c>
    </row>
    <row r="9" spans="1:11" ht="17.25" hidden="1" customHeight="1">
      <c r="A9" s="134">
        <v>8</v>
      </c>
      <c r="B9" s="147" t="s">
        <v>2206</v>
      </c>
      <c r="C9" s="153" t="s">
        <v>514</v>
      </c>
      <c r="D9" s="154" t="s">
        <v>2207</v>
      </c>
      <c r="E9" s="133" t="s">
        <v>486</v>
      </c>
      <c r="F9" s="134" t="s">
        <v>280</v>
      </c>
      <c r="G9" s="135" t="s">
        <v>604</v>
      </c>
      <c r="H9" s="134" t="s">
        <v>474</v>
      </c>
      <c r="I9" s="137"/>
      <c r="J9" s="47" t="str">
        <f t="shared" si="0"/>
        <v>15</v>
      </c>
    </row>
    <row r="10" spans="1:11" ht="17.25" hidden="1" customHeight="1">
      <c r="A10" s="134">
        <v>9</v>
      </c>
      <c r="B10" s="147" t="s">
        <v>2208</v>
      </c>
      <c r="C10" s="153" t="s">
        <v>578</v>
      </c>
      <c r="D10" s="154" t="s">
        <v>1249</v>
      </c>
      <c r="E10" s="133" t="s">
        <v>784</v>
      </c>
      <c r="F10" s="134" t="s">
        <v>280</v>
      </c>
      <c r="G10" s="134"/>
      <c r="H10" s="134" t="s">
        <v>474</v>
      </c>
      <c r="I10" s="137"/>
      <c r="J10" s="47" t="str">
        <f t="shared" si="0"/>
        <v>15</v>
      </c>
    </row>
    <row r="11" spans="1:11" ht="17.25" hidden="1" customHeight="1">
      <c r="A11" s="134">
        <v>10</v>
      </c>
      <c r="B11" s="147" t="s">
        <v>2209</v>
      </c>
      <c r="C11" s="153" t="s">
        <v>701</v>
      </c>
      <c r="D11" s="154" t="s">
        <v>1088</v>
      </c>
      <c r="E11" s="133" t="s">
        <v>1755</v>
      </c>
      <c r="F11" s="134" t="s">
        <v>280</v>
      </c>
      <c r="G11" s="134"/>
      <c r="H11" s="134" t="s">
        <v>474</v>
      </c>
      <c r="I11" s="137"/>
      <c r="J11" s="47" t="str">
        <f t="shared" si="0"/>
        <v>15</v>
      </c>
    </row>
    <row r="12" spans="1:11" ht="17.25" hidden="1" customHeight="1">
      <c r="A12" s="134">
        <v>11</v>
      </c>
      <c r="B12" s="147" t="s">
        <v>2210</v>
      </c>
      <c r="C12" s="153" t="s">
        <v>1487</v>
      </c>
      <c r="D12" s="154" t="s">
        <v>1088</v>
      </c>
      <c r="E12" s="133" t="s">
        <v>2211</v>
      </c>
      <c r="F12" s="134" t="s">
        <v>280</v>
      </c>
      <c r="G12" s="134"/>
      <c r="H12" s="134" t="s">
        <v>474</v>
      </c>
      <c r="I12" s="137"/>
      <c r="J12" s="47" t="str">
        <f t="shared" si="0"/>
        <v>15</v>
      </c>
    </row>
    <row r="13" spans="1:11" ht="17.25" hidden="1" customHeight="1">
      <c r="A13" s="134">
        <v>12</v>
      </c>
      <c r="B13" s="147" t="s">
        <v>2212</v>
      </c>
      <c r="C13" s="153" t="s">
        <v>2213</v>
      </c>
      <c r="D13" s="154" t="s">
        <v>1088</v>
      </c>
      <c r="E13" s="133" t="s">
        <v>1107</v>
      </c>
      <c r="F13" s="134" t="s">
        <v>280</v>
      </c>
      <c r="G13" s="134"/>
      <c r="H13" s="134" t="s">
        <v>474</v>
      </c>
      <c r="I13" s="137"/>
      <c r="J13" s="47" t="str">
        <f t="shared" si="0"/>
        <v>15</v>
      </c>
    </row>
    <row r="14" spans="1:11" ht="17.25" hidden="1" customHeight="1">
      <c r="A14" s="134">
        <v>13</v>
      </c>
      <c r="B14" s="147" t="s">
        <v>2214</v>
      </c>
      <c r="C14" s="153" t="s">
        <v>2215</v>
      </c>
      <c r="D14" s="154" t="s">
        <v>706</v>
      </c>
      <c r="E14" s="133" t="s">
        <v>776</v>
      </c>
      <c r="F14" s="134" t="s">
        <v>280</v>
      </c>
      <c r="G14" s="134"/>
      <c r="H14" s="134" t="s">
        <v>474</v>
      </c>
      <c r="I14" s="137"/>
      <c r="J14" s="47" t="str">
        <f t="shared" si="0"/>
        <v>15</v>
      </c>
    </row>
    <row r="15" spans="1:11" ht="17.25" hidden="1" customHeight="1">
      <c r="A15" s="134">
        <v>14</v>
      </c>
      <c r="B15" s="147" t="s">
        <v>2216</v>
      </c>
      <c r="C15" s="153" t="s">
        <v>1734</v>
      </c>
      <c r="D15" s="154" t="s">
        <v>710</v>
      </c>
      <c r="E15" s="133" t="s">
        <v>2217</v>
      </c>
      <c r="F15" s="134" t="s">
        <v>280</v>
      </c>
      <c r="G15" s="134"/>
      <c r="H15" s="134" t="s">
        <v>454</v>
      </c>
      <c r="I15" s="137"/>
      <c r="J15" s="47" t="str">
        <f t="shared" si="0"/>
        <v>15</v>
      </c>
    </row>
    <row r="16" spans="1:11" ht="17.25" hidden="1" customHeight="1">
      <c r="A16" s="134">
        <v>15</v>
      </c>
      <c r="B16" s="147" t="s">
        <v>2218</v>
      </c>
      <c r="C16" s="153" t="s">
        <v>1792</v>
      </c>
      <c r="D16" s="154" t="s">
        <v>518</v>
      </c>
      <c r="E16" s="133" t="s">
        <v>2130</v>
      </c>
      <c r="F16" s="134" t="s">
        <v>280</v>
      </c>
      <c r="G16" s="134"/>
      <c r="H16" s="134" t="s">
        <v>474</v>
      </c>
      <c r="I16" s="137"/>
      <c r="J16" s="47" t="str">
        <f t="shared" si="0"/>
        <v>15</v>
      </c>
    </row>
    <row r="17" spans="1:10" ht="17.25" hidden="1" customHeight="1">
      <c r="A17" s="134">
        <v>16</v>
      </c>
      <c r="B17" s="147" t="s">
        <v>2219</v>
      </c>
      <c r="C17" s="153" t="s">
        <v>492</v>
      </c>
      <c r="D17" s="154" t="s">
        <v>2220</v>
      </c>
      <c r="E17" s="133" t="s">
        <v>624</v>
      </c>
      <c r="F17" s="134" t="s">
        <v>280</v>
      </c>
      <c r="G17" s="134"/>
      <c r="H17" s="134" t="s">
        <v>474</v>
      </c>
      <c r="I17" s="137"/>
      <c r="J17" s="47" t="str">
        <f t="shared" si="0"/>
        <v>15</v>
      </c>
    </row>
    <row r="18" spans="1:10" ht="17.25" hidden="1" customHeight="1">
      <c r="A18" s="134">
        <v>17</v>
      </c>
      <c r="B18" s="147" t="s">
        <v>2221</v>
      </c>
      <c r="C18" s="153" t="s">
        <v>2222</v>
      </c>
      <c r="D18" s="154" t="s">
        <v>532</v>
      </c>
      <c r="E18" s="133" t="s">
        <v>494</v>
      </c>
      <c r="F18" s="134" t="s">
        <v>280</v>
      </c>
      <c r="G18" s="134"/>
      <c r="H18" s="134" t="s">
        <v>474</v>
      </c>
      <c r="I18" s="137"/>
      <c r="J18" s="47" t="str">
        <f t="shared" si="0"/>
        <v>15</v>
      </c>
    </row>
    <row r="19" spans="1:10" ht="17.25" hidden="1" customHeight="1">
      <c r="A19" s="134">
        <v>18</v>
      </c>
      <c r="B19" s="147" t="s">
        <v>2223</v>
      </c>
      <c r="C19" s="153" t="s">
        <v>1734</v>
      </c>
      <c r="D19" s="154" t="s">
        <v>2174</v>
      </c>
      <c r="E19" s="133" t="s">
        <v>2224</v>
      </c>
      <c r="F19" s="134" t="s">
        <v>280</v>
      </c>
      <c r="G19" s="134"/>
      <c r="H19" s="134" t="s">
        <v>474</v>
      </c>
      <c r="I19" s="137"/>
      <c r="J19" s="47" t="str">
        <f t="shared" si="0"/>
        <v>15</v>
      </c>
    </row>
    <row r="20" spans="1:10" ht="17.25" hidden="1" customHeight="1">
      <c r="A20" s="134">
        <v>19</v>
      </c>
      <c r="B20" s="147" t="s">
        <v>2225</v>
      </c>
      <c r="C20" s="153" t="s">
        <v>1332</v>
      </c>
      <c r="D20" s="154" t="s">
        <v>2226</v>
      </c>
      <c r="E20" s="133" t="s">
        <v>1134</v>
      </c>
      <c r="F20" s="134" t="s">
        <v>280</v>
      </c>
      <c r="G20" s="134"/>
      <c r="H20" s="134" t="s">
        <v>474</v>
      </c>
      <c r="I20" s="137"/>
      <c r="J20" s="47" t="str">
        <f t="shared" si="0"/>
        <v>15</v>
      </c>
    </row>
    <row r="21" spans="1:10" ht="17.25" hidden="1" customHeight="1">
      <c r="A21" s="134">
        <v>20</v>
      </c>
      <c r="B21" s="147" t="s">
        <v>2227</v>
      </c>
      <c r="C21" s="153" t="s">
        <v>2228</v>
      </c>
      <c r="D21" s="154" t="s">
        <v>543</v>
      </c>
      <c r="E21" s="133" t="s">
        <v>824</v>
      </c>
      <c r="F21" s="134" t="s">
        <v>280</v>
      </c>
      <c r="G21" s="134"/>
      <c r="H21" s="134" t="s">
        <v>474</v>
      </c>
      <c r="I21" s="137"/>
      <c r="J21" s="47" t="str">
        <f t="shared" si="0"/>
        <v>15</v>
      </c>
    </row>
    <row r="22" spans="1:10" ht="17.25" hidden="1" customHeight="1">
      <c r="A22" s="134">
        <v>21</v>
      </c>
      <c r="B22" s="147" t="s">
        <v>2229</v>
      </c>
      <c r="C22" s="153" t="s">
        <v>2230</v>
      </c>
      <c r="D22" s="154" t="s">
        <v>543</v>
      </c>
      <c r="E22" s="133" t="s">
        <v>2231</v>
      </c>
      <c r="F22" s="134" t="s">
        <v>280</v>
      </c>
      <c r="G22" s="134"/>
      <c r="H22" s="134" t="s">
        <v>474</v>
      </c>
      <c r="I22" s="137"/>
      <c r="J22" s="47" t="str">
        <f t="shared" si="0"/>
        <v>15</v>
      </c>
    </row>
    <row r="23" spans="1:10" ht="17.25" hidden="1" customHeight="1">
      <c r="A23" s="134">
        <v>22</v>
      </c>
      <c r="B23" s="147" t="s">
        <v>2232</v>
      </c>
      <c r="C23" s="153" t="s">
        <v>1466</v>
      </c>
      <c r="D23" s="154" t="s">
        <v>543</v>
      </c>
      <c r="E23" s="133" t="s">
        <v>2233</v>
      </c>
      <c r="F23" s="134" t="s">
        <v>280</v>
      </c>
      <c r="G23" s="134"/>
      <c r="H23" s="134" t="s">
        <v>474</v>
      </c>
      <c r="I23" s="137"/>
      <c r="J23" s="47" t="str">
        <f t="shared" si="0"/>
        <v>15</v>
      </c>
    </row>
    <row r="24" spans="1:10" ht="17.25" hidden="1" customHeight="1">
      <c r="A24" s="134">
        <v>23</v>
      </c>
      <c r="B24" s="147" t="s">
        <v>2234</v>
      </c>
      <c r="C24" s="153" t="s">
        <v>716</v>
      </c>
      <c r="D24" s="154" t="s">
        <v>1289</v>
      </c>
      <c r="E24" s="133" t="s">
        <v>2235</v>
      </c>
      <c r="F24" s="134" t="s">
        <v>280</v>
      </c>
      <c r="G24" s="134"/>
      <c r="H24" s="134" t="s">
        <v>454</v>
      </c>
      <c r="I24" s="137"/>
      <c r="J24" s="47" t="str">
        <f t="shared" si="0"/>
        <v>15</v>
      </c>
    </row>
    <row r="25" spans="1:10" ht="17.25" hidden="1" customHeight="1">
      <c r="A25" s="134">
        <v>24</v>
      </c>
      <c r="B25" s="147" t="s">
        <v>2236</v>
      </c>
      <c r="C25" s="153" t="s">
        <v>2237</v>
      </c>
      <c r="D25" s="154" t="s">
        <v>1289</v>
      </c>
      <c r="E25" s="133" t="s">
        <v>1425</v>
      </c>
      <c r="F25" s="134" t="s">
        <v>280</v>
      </c>
      <c r="G25" s="134"/>
      <c r="H25" s="134" t="s">
        <v>474</v>
      </c>
      <c r="I25" s="137"/>
      <c r="J25" s="47" t="str">
        <f t="shared" si="0"/>
        <v>15</v>
      </c>
    </row>
    <row r="26" spans="1:10" ht="17.25" hidden="1" customHeight="1">
      <c r="A26" s="134">
        <v>25</v>
      </c>
      <c r="B26" s="147" t="s">
        <v>2238</v>
      </c>
      <c r="C26" s="153" t="s">
        <v>1087</v>
      </c>
      <c r="D26" s="154" t="s">
        <v>561</v>
      </c>
      <c r="E26" s="133" t="s">
        <v>2239</v>
      </c>
      <c r="F26" s="134" t="s">
        <v>280</v>
      </c>
      <c r="G26" s="134"/>
      <c r="H26" s="134" t="s">
        <v>454</v>
      </c>
      <c r="I26" s="137"/>
      <c r="J26" s="47" t="str">
        <f t="shared" si="0"/>
        <v>15</v>
      </c>
    </row>
    <row r="27" spans="1:10" ht="17.25" hidden="1" customHeight="1">
      <c r="A27" s="134">
        <v>26</v>
      </c>
      <c r="B27" s="147" t="s">
        <v>2240</v>
      </c>
      <c r="C27" s="153" t="s">
        <v>2241</v>
      </c>
      <c r="D27" s="154" t="s">
        <v>945</v>
      </c>
      <c r="E27" s="133" t="s">
        <v>2084</v>
      </c>
      <c r="F27" s="134" t="s">
        <v>280</v>
      </c>
      <c r="G27" s="134"/>
      <c r="H27" s="134" t="s">
        <v>474</v>
      </c>
      <c r="I27" s="137"/>
      <c r="J27" s="47" t="str">
        <f t="shared" si="0"/>
        <v>15</v>
      </c>
    </row>
    <row r="28" spans="1:10" ht="17.25" hidden="1" customHeight="1">
      <c r="A28" s="134">
        <v>27</v>
      </c>
      <c r="B28" s="147" t="s">
        <v>2242</v>
      </c>
      <c r="C28" s="153" t="s">
        <v>2243</v>
      </c>
      <c r="D28" s="154" t="s">
        <v>565</v>
      </c>
      <c r="E28" s="133" t="s">
        <v>818</v>
      </c>
      <c r="F28" s="134" t="s">
        <v>280</v>
      </c>
      <c r="G28" s="134"/>
      <c r="H28" s="134" t="s">
        <v>474</v>
      </c>
      <c r="I28" s="137"/>
      <c r="J28" s="47" t="str">
        <f t="shared" si="0"/>
        <v>15</v>
      </c>
    </row>
    <row r="29" spans="1:10" ht="17.25" hidden="1" customHeight="1">
      <c r="A29" s="134">
        <v>28</v>
      </c>
      <c r="B29" s="147" t="s">
        <v>2244</v>
      </c>
      <c r="C29" s="153" t="s">
        <v>2245</v>
      </c>
      <c r="D29" s="154" t="s">
        <v>565</v>
      </c>
      <c r="E29" s="133" t="s">
        <v>1033</v>
      </c>
      <c r="F29" s="134" t="s">
        <v>280</v>
      </c>
      <c r="G29" s="134"/>
      <c r="H29" s="134" t="s">
        <v>474</v>
      </c>
      <c r="I29" s="137"/>
      <c r="J29" s="47" t="str">
        <f t="shared" si="0"/>
        <v>15</v>
      </c>
    </row>
    <row r="30" spans="1:10" ht="17.25" hidden="1" customHeight="1">
      <c r="A30" s="134">
        <v>29</v>
      </c>
      <c r="B30" s="147" t="s">
        <v>2246</v>
      </c>
      <c r="C30" s="153" t="s">
        <v>2247</v>
      </c>
      <c r="D30" s="154" t="s">
        <v>745</v>
      </c>
      <c r="E30" s="133" t="s">
        <v>537</v>
      </c>
      <c r="F30" s="134" t="s">
        <v>280</v>
      </c>
      <c r="G30" s="134"/>
      <c r="H30" s="134" t="s">
        <v>454</v>
      </c>
      <c r="I30" s="137"/>
      <c r="J30" s="47" t="str">
        <f t="shared" si="0"/>
        <v>15</v>
      </c>
    </row>
    <row r="31" spans="1:10" ht="17.25" hidden="1" customHeight="1">
      <c r="A31" s="134">
        <v>30</v>
      </c>
      <c r="B31" s="147" t="s">
        <v>2248</v>
      </c>
      <c r="C31" s="153" t="s">
        <v>655</v>
      </c>
      <c r="D31" s="154" t="s">
        <v>745</v>
      </c>
      <c r="E31" s="133" t="s">
        <v>1937</v>
      </c>
      <c r="F31" s="134" t="s">
        <v>280</v>
      </c>
      <c r="G31" s="134"/>
      <c r="H31" s="134" t="s">
        <v>474</v>
      </c>
      <c r="I31" s="137"/>
      <c r="J31" s="47" t="str">
        <f t="shared" si="0"/>
        <v>15</v>
      </c>
    </row>
    <row r="32" spans="1:10" ht="17.25" hidden="1" customHeight="1">
      <c r="A32" s="134">
        <v>31</v>
      </c>
      <c r="B32" s="147" t="s">
        <v>2249</v>
      </c>
      <c r="C32" s="153" t="s">
        <v>2250</v>
      </c>
      <c r="D32" s="154" t="s">
        <v>745</v>
      </c>
      <c r="E32" s="133" t="s">
        <v>855</v>
      </c>
      <c r="F32" s="134" t="s">
        <v>280</v>
      </c>
      <c r="G32" s="134"/>
      <c r="H32" s="134" t="s">
        <v>474</v>
      </c>
      <c r="I32" s="137"/>
      <c r="J32" s="47" t="str">
        <f t="shared" si="0"/>
        <v>15</v>
      </c>
    </row>
    <row r="33" spans="1:10" ht="17.25" hidden="1" customHeight="1">
      <c r="A33" s="134">
        <v>32</v>
      </c>
      <c r="B33" s="147" t="s">
        <v>2251</v>
      </c>
      <c r="C33" s="153" t="s">
        <v>734</v>
      </c>
      <c r="D33" s="154" t="s">
        <v>763</v>
      </c>
      <c r="E33" s="133" t="s">
        <v>1238</v>
      </c>
      <c r="F33" s="134" t="s">
        <v>280</v>
      </c>
      <c r="G33" s="134"/>
      <c r="H33" s="134" t="s">
        <v>474</v>
      </c>
      <c r="I33" s="137"/>
      <c r="J33" s="47" t="str">
        <f t="shared" si="0"/>
        <v>15</v>
      </c>
    </row>
    <row r="34" spans="1:10" ht="17.25" hidden="1" customHeight="1">
      <c r="A34" s="134">
        <v>33</v>
      </c>
      <c r="B34" s="147" t="s">
        <v>2252</v>
      </c>
      <c r="C34" s="153" t="s">
        <v>1717</v>
      </c>
      <c r="D34" s="154" t="s">
        <v>783</v>
      </c>
      <c r="E34" s="133" t="s">
        <v>1709</v>
      </c>
      <c r="F34" s="134" t="s">
        <v>280</v>
      </c>
      <c r="G34" s="135" t="s">
        <v>483</v>
      </c>
      <c r="H34" s="134" t="s">
        <v>474</v>
      </c>
      <c r="I34" s="137"/>
      <c r="J34" s="47" t="str">
        <f t="shared" si="0"/>
        <v>15</v>
      </c>
    </row>
    <row r="35" spans="1:10" ht="17.25" hidden="1" customHeight="1">
      <c r="A35" s="134">
        <v>34</v>
      </c>
      <c r="B35" s="147" t="s">
        <v>2253</v>
      </c>
      <c r="C35" s="153" t="s">
        <v>471</v>
      </c>
      <c r="D35" s="154" t="s">
        <v>2254</v>
      </c>
      <c r="E35" s="133" t="s">
        <v>2255</v>
      </c>
      <c r="F35" s="134" t="s">
        <v>280</v>
      </c>
      <c r="G35" s="134"/>
      <c r="H35" s="134" t="s">
        <v>474</v>
      </c>
      <c r="I35" s="137"/>
      <c r="J35" s="47" t="str">
        <f t="shared" si="0"/>
        <v>15</v>
      </c>
    </row>
    <row r="36" spans="1:10" ht="17.25" hidden="1" customHeight="1">
      <c r="A36" s="134">
        <v>35</v>
      </c>
      <c r="B36" s="147" t="s">
        <v>2256</v>
      </c>
      <c r="C36" s="153" t="s">
        <v>2257</v>
      </c>
      <c r="D36" s="154" t="s">
        <v>583</v>
      </c>
      <c r="E36" s="133" t="s">
        <v>2258</v>
      </c>
      <c r="F36" s="134" t="s">
        <v>280</v>
      </c>
      <c r="G36" s="134"/>
      <c r="H36" s="134" t="s">
        <v>474</v>
      </c>
      <c r="I36" s="137"/>
      <c r="J36" s="47" t="str">
        <f t="shared" si="0"/>
        <v>15</v>
      </c>
    </row>
    <row r="37" spans="1:10" ht="17.25" hidden="1" customHeight="1">
      <c r="A37" s="134">
        <v>36</v>
      </c>
      <c r="B37" s="147" t="s">
        <v>2259</v>
      </c>
      <c r="C37" s="153" t="s">
        <v>2260</v>
      </c>
      <c r="D37" s="154" t="s">
        <v>591</v>
      </c>
      <c r="E37" s="133" t="s">
        <v>717</v>
      </c>
      <c r="F37" s="134" t="s">
        <v>280</v>
      </c>
      <c r="G37" s="134"/>
      <c r="H37" s="134" t="s">
        <v>474</v>
      </c>
      <c r="I37" s="137"/>
      <c r="J37" s="47" t="str">
        <f t="shared" si="0"/>
        <v>15</v>
      </c>
    </row>
    <row r="38" spans="1:10" ht="17.25" hidden="1" customHeight="1">
      <c r="A38" s="134">
        <v>37</v>
      </c>
      <c r="B38" s="147" t="s">
        <v>2261</v>
      </c>
      <c r="C38" s="153" t="s">
        <v>1058</v>
      </c>
      <c r="D38" s="154" t="s">
        <v>591</v>
      </c>
      <c r="E38" s="133" t="s">
        <v>2262</v>
      </c>
      <c r="F38" s="134" t="s">
        <v>280</v>
      </c>
      <c r="G38" s="134"/>
      <c r="H38" s="134" t="s">
        <v>474</v>
      </c>
      <c r="I38" s="137"/>
      <c r="J38" s="47" t="str">
        <f t="shared" si="0"/>
        <v>15</v>
      </c>
    </row>
    <row r="39" spans="1:10" ht="17.25" hidden="1" customHeight="1">
      <c r="A39" s="134">
        <v>38</v>
      </c>
      <c r="B39" s="147" t="s">
        <v>2263</v>
      </c>
      <c r="C39" s="153" t="s">
        <v>2264</v>
      </c>
      <c r="D39" s="154" t="s">
        <v>595</v>
      </c>
      <c r="E39" s="133" t="s">
        <v>996</v>
      </c>
      <c r="F39" s="134" t="s">
        <v>280</v>
      </c>
      <c r="G39" s="134"/>
      <c r="H39" s="134" t="s">
        <v>474</v>
      </c>
      <c r="I39" s="137"/>
      <c r="J39" s="47" t="str">
        <f t="shared" si="0"/>
        <v>15</v>
      </c>
    </row>
    <row r="40" spans="1:10" ht="17.25" hidden="1" customHeight="1">
      <c r="A40" s="134">
        <v>39</v>
      </c>
      <c r="B40" s="147" t="s">
        <v>2265</v>
      </c>
      <c r="C40" s="153" t="s">
        <v>2266</v>
      </c>
      <c r="D40" s="154" t="s">
        <v>982</v>
      </c>
      <c r="E40" s="133" t="s">
        <v>2267</v>
      </c>
      <c r="F40" s="134" t="s">
        <v>280</v>
      </c>
      <c r="G40" s="134"/>
      <c r="H40" s="134" t="s">
        <v>454</v>
      </c>
      <c r="I40" s="137"/>
      <c r="J40" s="47" t="str">
        <f t="shared" si="0"/>
        <v>15</v>
      </c>
    </row>
    <row r="41" spans="1:10" ht="17.25" hidden="1" customHeight="1">
      <c r="A41" s="134">
        <v>40</v>
      </c>
      <c r="B41" s="147" t="s">
        <v>2268</v>
      </c>
      <c r="C41" s="153" t="s">
        <v>2269</v>
      </c>
      <c r="D41" s="154" t="s">
        <v>800</v>
      </c>
      <c r="E41" s="133" t="s">
        <v>2270</v>
      </c>
      <c r="F41" s="134" t="s">
        <v>280</v>
      </c>
      <c r="G41" s="134"/>
      <c r="H41" s="134" t="s">
        <v>454</v>
      </c>
      <c r="I41" s="137"/>
      <c r="J41" s="47" t="str">
        <f t="shared" si="0"/>
        <v>15</v>
      </c>
    </row>
    <row r="42" spans="1:10" ht="17.25" hidden="1" customHeight="1">
      <c r="A42" s="134">
        <v>41</v>
      </c>
      <c r="B42" s="147" t="s">
        <v>2271</v>
      </c>
      <c r="C42" s="153" t="s">
        <v>2272</v>
      </c>
      <c r="D42" s="154" t="s">
        <v>611</v>
      </c>
      <c r="E42" s="133" t="s">
        <v>992</v>
      </c>
      <c r="F42" s="134" t="s">
        <v>280</v>
      </c>
      <c r="G42" s="134"/>
      <c r="H42" s="134" t="s">
        <v>454</v>
      </c>
      <c r="I42" s="137"/>
      <c r="J42" s="47" t="str">
        <f t="shared" si="0"/>
        <v>15</v>
      </c>
    </row>
    <row r="43" spans="1:10" ht="17.25" hidden="1" customHeight="1">
      <c r="A43" s="134">
        <v>42</v>
      </c>
      <c r="B43" s="147" t="s">
        <v>2273</v>
      </c>
      <c r="C43" s="153" t="s">
        <v>2274</v>
      </c>
      <c r="D43" s="154" t="s">
        <v>611</v>
      </c>
      <c r="E43" s="133" t="s">
        <v>1951</v>
      </c>
      <c r="F43" s="134" t="s">
        <v>280</v>
      </c>
      <c r="G43" s="134"/>
      <c r="H43" s="134" t="s">
        <v>454</v>
      </c>
      <c r="I43" s="137"/>
      <c r="J43" s="47" t="str">
        <f t="shared" si="0"/>
        <v>15</v>
      </c>
    </row>
    <row r="44" spans="1:10" ht="17.25" hidden="1" customHeight="1">
      <c r="A44" s="134">
        <v>43</v>
      </c>
      <c r="B44" s="147" t="s">
        <v>2275</v>
      </c>
      <c r="C44" s="153" t="s">
        <v>2276</v>
      </c>
      <c r="D44" s="154" t="s">
        <v>2277</v>
      </c>
      <c r="E44" s="133" t="s">
        <v>2278</v>
      </c>
      <c r="F44" s="134" t="s">
        <v>280</v>
      </c>
      <c r="G44" s="134"/>
      <c r="H44" s="134" t="s">
        <v>474</v>
      </c>
      <c r="I44" s="137"/>
      <c r="J44" s="47" t="str">
        <f t="shared" si="0"/>
        <v>15</v>
      </c>
    </row>
    <row r="45" spans="1:10" ht="17.25" hidden="1" customHeight="1">
      <c r="A45" s="134">
        <v>44</v>
      </c>
      <c r="B45" s="147" t="s">
        <v>2279</v>
      </c>
      <c r="C45" s="153" t="s">
        <v>1377</v>
      </c>
      <c r="D45" s="154" t="s">
        <v>631</v>
      </c>
      <c r="E45" s="133" t="s">
        <v>2280</v>
      </c>
      <c r="F45" s="134" t="s">
        <v>280</v>
      </c>
      <c r="G45" s="134"/>
      <c r="H45" s="134" t="s">
        <v>454</v>
      </c>
      <c r="I45" s="137"/>
      <c r="J45" s="47" t="str">
        <f t="shared" si="0"/>
        <v>15</v>
      </c>
    </row>
    <row r="46" spans="1:10" ht="17.25" hidden="1" customHeight="1">
      <c r="A46" s="134">
        <v>45</v>
      </c>
      <c r="B46" s="147" t="s">
        <v>2281</v>
      </c>
      <c r="C46" s="153" t="s">
        <v>675</v>
      </c>
      <c r="D46" s="154" t="s">
        <v>833</v>
      </c>
      <c r="E46" s="133" t="s">
        <v>1143</v>
      </c>
      <c r="F46" s="134" t="s">
        <v>280</v>
      </c>
      <c r="G46" s="134"/>
      <c r="H46" s="134" t="s">
        <v>474</v>
      </c>
      <c r="I46" s="137"/>
      <c r="J46" s="47" t="str">
        <f t="shared" si="0"/>
        <v>15</v>
      </c>
    </row>
    <row r="47" spans="1:10" ht="17.25" hidden="1" customHeight="1">
      <c r="A47" s="134">
        <v>46</v>
      </c>
      <c r="B47" s="147" t="s">
        <v>2282</v>
      </c>
      <c r="C47" s="153" t="s">
        <v>2283</v>
      </c>
      <c r="D47" s="154" t="s">
        <v>2284</v>
      </c>
      <c r="E47" s="133" t="s">
        <v>2285</v>
      </c>
      <c r="F47" s="134" t="s">
        <v>280</v>
      </c>
      <c r="G47" s="134" t="s">
        <v>2088</v>
      </c>
      <c r="H47" s="134" t="s">
        <v>474</v>
      </c>
      <c r="I47" s="138" t="s">
        <v>43</v>
      </c>
      <c r="J47" s="47" t="str">
        <f t="shared" si="0"/>
        <v>15</v>
      </c>
    </row>
    <row r="48" spans="1:10" ht="17.25" hidden="1" customHeight="1">
      <c r="A48" s="134">
        <v>47</v>
      </c>
      <c r="B48" s="147" t="s">
        <v>2286</v>
      </c>
      <c r="C48" s="153" t="s">
        <v>2287</v>
      </c>
      <c r="D48" s="154" t="s">
        <v>837</v>
      </c>
      <c r="E48" s="133" t="s">
        <v>2045</v>
      </c>
      <c r="F48" s="134" t="s">
        <v>280</v>
      </c>
      <c r="G48" s="134"/>
      <c r="H48" s="134" t="s">
        <v>474</v>
      </c>
      <c r="I48" s="137"/>
      <c r="J48" s="47" t="str">
        <f t="shared" si="0"/>
        <v>15</v>
      </c>
    </row>
    <row r="49" spans="1:10" ht="17.25" hidden="1" customHeight="1">
      <c r="A49" s="134">
        <v>48</v>
      </c>
      <c r="B49" s="147" t="s">
        <v>2288</v>
      </c>
      <c r="C49" s="153" t="s">
        <v>2143</v>
      </c>
      <c r="D49" s="154" t="s">
        <v>2289</v>
      </c>
      <c r="E49" s="133" t="s">
        <v>1643</v>
      </c>
      <c r="F49" s="134" t="s">
        <v>280</v>
      </c>
      <c r="G49" s="134"/>
      <c r="H49" s="134" t="s">
        <v>474</v>
      </c>
      <c r="I49" s="137"/>
      <c r="J49" s="47" t="str">
        <f t="shared" si="0"/>
        <v>15</v>
      </c>
    </row>
    <row r="50" spans="1:10" ht="17.25" hidden="1" customHeight="1">
      <c r="A50" s="134">
        <v>49</v>
      </c>
      <c r="B50" s="147" t="s">
        <v>2290</v>
      </c>
      <c r="C50" s="153" t="s">
        <v>614</v>
      </c>
      <c r="D50" s="154" t="s">
        <v>1018</v>
      </c>
      <c r="E50" s="133" t="s">
        <v>2291</v>
      </c>
      <c r="F50" s="134" t="s">
        <v>280</v>
      </c>
      <c r="G50" s="134"/>
      <c r="H50" s="134" t="s">
        <v>474</v>
      </c>
      <c r="I50" s="137"/>
      <c r="J50" s="47" t="str">
        <f t="shared" si="0"/>
        <v>15</v>
      </c>
    </row>
    <row r="51" spans="1:10" ht="17.25" hidden="1" customHeight="1">
      <c r="A51" s="134">
        <v>50</v>
      </c>
      <c r="B51" s="147" t="s">
        <v>2292</v>
      </c>
      <c r="C51" s="153" t="s">
        <v>2293</v>
      </c>
      <c r="D51" s="154" t="s">
        <v>844</v>
      </c>
      <c r="E51" s="133" t="s">
        <v>2291</v>
      </c>
      <c r="F51" s="134" t="s">
        <v>280</v>
      </c>
      <c r="G51" s="134"/>
      <c r="H51" s="134" t="s">
        <v>474</v>
      </c>
      <c r="I51" s="137"/>
      <c r="J51" s="47" t="str">
        <f t="shared" si="0"/>
        <v>15</v>
      </c>
    </row>
    <row r="52" spans="1:10" ht="17.25" hidden="1" customHeight="1">
      <c r="A52" s="134">
        <v>51</v>
      </c>
      <c r="B52" s="147" t="s">
        <v>2294</v>
      </c>
      <c r="C52" s="153" t="s">
        <v>2295</v>
      </c>
      <c r="D52" s="154" t="s">
        <v>656</v>
      </c>
      <c r="E52" s="133" t="s">
        <v>2296</v>
      </c>
      <c r="F52" s="134" t="s">
        <v>280</v>
      </c>
      <c r="G52" s="134"/>
      <c r="H52" s="134" t="s">
        <v>474</v>
      </c>
      <c r="I52" s="137"/>
      <c r="J52" s="47" t="str">
        <f t="shared" si="0"/>
        <v>15</v>
      </c>
    </row>
    <row r="53" spans="1:10" ht="17.25" hidden="1" customHeight="1">
      <c r="A53" s="134">
        <v>52</v>
      </c>
      <c r="B53" s="147" t="s">
        <v>2297</v>
      </c>
      <c r="C53" s="153" t="s">
        <v>549</v>
      </c>
      <c r="D53" s="154" t="s">
        <v>656</v>
      </c>
      <c r="E53" s="133" t="s">
        <v>1902</v>
      </c>
      <c r="F53" s="134" t="s">
        <v>280</v>
      </c>
      <c r="G53" s="134"/>
      <c r="H53" s="134" t="s">
        <v>454</v>
      </c>
      <c r="I53" s="137"/>
      <c r="J53" s="47" t="str">
        <f t="shared" si="0"/>
        <v>15</v>
      </c>
    </row>
    <row r="54" spans="1:10" ht="17.25" hidden="1" customHeight="1">
      <c r="A54" s="134">
        <v>53</v>
      </c>
      <c r="B54" s="147" t="s">
        <v>2298</v>
      </c>
      <c r="C54" s="153" t="s">
        <v>1768</v>
      </c>
      <c r="D54" s="154" t="s">
        <v>858</v>
      </c>
      <c r="E54" s="133" t="s">
        <v>1554</v>
      </c>
      <c r="F54" s="134" t="s">
        <v>280</v>
      </c>
      <c r="G54" s="134"/>
      <c r="H54" s="134" t="s">
        <v>474</v>
      </c>
      <c r="I54" s="137"/>
      <c r="J54" s="47" t="str">
        <f t="shared" si="0"/>
        <v>15</v>
      </c>
    </row>
    <row r="55" spans="1:10" ht="17.25" hidden="1" customHeight="1">
      <c r="A55" s="134">
        <v>54</v>
      </c>
      <c r="B55" s="147" t="s">
        <v>2299</v>
      </c>
      <c r="C55" s="153" t="s">
        <v>2300</v>
      </c>
      <c r="D55" s="154" t="s">
        <v>1360</v>
      </c>
      <c r="E55" s="133" t="s">
        <v>1299</v>
      </c>
      <c r="F55" s="134" t="s">
        <v>280</v>
      </c>
      <c r="G55" s="134"/>
      <c r="H55" s="134" t="s">
        <v>454</v>
      </c>
      <c r="I55" s="137"/>
      <c r="J55" s="47" t="str">
        <f t="shared" si="0"/>
        <v>15</v>
      </c>
    </row>
    <row r="56" spans="1:10" ht="17.25" hidden="1" customHeight="1">
      <c r="A56" s="134">
        <v>55</v>
      </c>
      <c r="B56" s="147" t="s">
        <v>2301</v>
      </c>
      <c r="C56" s="153" t="s">
        <v>2302</v>
      </c>
      <c r="D56" s="154" t="s">
        <v>1360</v>
      </c>
      <c r="E56" s="133" t="s">
        <v>784</v>
      </c>
      <c r="F56" s="134" t="s">
        <v>280</v>
      </c>
      <c r="G56" s="134"/>
      <c r="H56" s="134" t="s">
        <v>474</v>
      </c>
      <c r="I56" s="137"/>
      <c r="J56" s="47" t="str">
        <f t="shared" si="0"/>
        <v>15</v>
      </c>
    </row>
    <row r="57" spans="1:10" ht="17.25" hidden="1" customHeight="1">
      <c r="A57" s="134">
        <v>56</v>
      </c>
      <c r="B57" s="147" t="s">
        <v>2303</v>
      </c>
      <c r="C57" s="153" t="s">
        <v>2304</v>
      </c>
      <c r="D57" s="154" t="s">
        <v>1046</v>
      </c>
      <c r="E57" s="133" t="s">
        <v>2082</v>
      </c>
      <c r="F57" s="134" t="s">
        <v>280</v>
      </c>
      <c r="G57" s="134"/>
      <c r="H57" s="134" t="s">
        <v>474</v>
      </c>
      <c r="I57" s="137"/>
      <c r="J57" s="47" t="str">
        <f t="shared" si="0"/>
        <v>15</v>
      </c>
    </row>
    <row r="58" spans="1:10" ht="17.25" hidden="1" customHeight="1">
      <c r="A58" s="134">
        <v>57</v>
      </c>
      <c r="B58" s="147" t="s">
        <v>2305</v>
      </c>
      <c r="C58" s="153" t="s">
        <v>630</v>
      </c>
      <c r="D58" s="154" t="s">
        <v>2306</v>
      </c>
      <c r="E58" s="133" t="s">
        <v>1455</v>
      </c>
      <c r="F58" s="134" t="s">
        <v>280</v>
      </c>
      <c r="G58" s="134"/>
      <c r="H58" s="134" t="s">
        <v>474</v>
      </c>
      <c r="I58" s="137"/>
      <c r="J58" s="47" t="str">
        <f t="shared" si="0"/>
        <v>15</v>
      </c>
    </row>
    <row r="59" spans="1:10" ht="17.25" hidden="1" customHeight="1">
      <c r="A59" s="134">
        <v>58</v>
      </c>
      <c r="B59" s="147" t="s">
        <v>2307</v>
      </c>
      <c r="C59" s="153" t="s">
        <v>2308</v>
      </c>
      <c r="D59" s="154" t="s">
        <v>2306</v>
      </c>
      <c r="E59" s="133" t="s">
        <v>797</v>
      </c>
      <c r="F59" s="134" t="s">
        <v>280</v>
      </c>
      <c r="G59" s="134"/>
      <c r="H59" s="134" t="s">
        <v>474</v>
      </c>
      <c r="I59" s="137"/>
      <c r="J59" s="47" t="str">
        <f t="shared" si="0"/>
        <v>15</v>
      </c>
    </row>
    <row r="60" spans="1:10" ht="17.25" hidden="1" customHeight="1">
      <c r="A60" s="134">
        <v>59</v>
      </c>
      <c r="B60" s="147" t="s">
        <v>2309</v>
      </c>
      <c r="C60" s="153" t="s">
        <v>1737</v>
      </c>
      <c r="D60" s="154" t="s">
        <v>670</v>
      </c>
      <c r="E60" s="133" t="s">
        <v>2310</v>
      </c>
      <c r="F60" s="134" t="s">
        <v>280</v>
      </c>
      <c r="G60" s="134"/>
      <c r="H60" s="134" t="s">
        <v>474</v>
      </c>
      <c r="I60" s="137"/>
      <c r="J60" s="47" t="str">
        <f t="shared" si="0"/>
        <v>15</v>
      </c>
    </row>
    <row r="61" spans="1:10" ht="17.25" hidden="1" customHeight="1">
      <c r="A61" s="134">
        <v>1</v>
      </c>
      <c r="B61" s="147" t="s">
        <v>2311</v>
      </c>
      <c r="C61" s="153" t="s">
        <v>2312</v>
      </c>
      <c r="D61" s="154" t="s">
        <v>2313</v>
      </c>
      <c r="E61" s="133" t="s">
        <v>1333</v>
      </c>
      <c r="F61" s="136" t="s">
        <v>315</v>
      </c>
      <c r="G61" s="135" t="s">
        <v>604</v>
      </c>
      <c r="H61" s="134" t="s">
        <v>474</v>
      </c>
      <c r="I61" s="137"/>
      <c r="J61" s="47" t="str">
        <f t="shared" si="0"/>
        <v>15</v>
      </c>
    </row>
    <row r="62" spans="1:10" ht="17.25" hidden="1" customHeight="1">
      <c r="A62" s="134">
        <v>2</v>
      </c>
      <c r="B62" s="147" t="s">
        <v>2314</v>
      </c>
      <c r="C62" s="153" t="s">
        <v>582</v>
      </c>
      <c r="D62" s="154" t="s">
        <v>468</v>
      </c>
      <c r="E62" s="133" t="s">
        <v>526</v>
      </c>
      <c r="F62" s="134" t="s">
        <v>315</v>
      </c>
      <c r="G62" s="134"/>
      <c r="H62" s="134" t="s">
        <v>474</v>
      </c>
      <c r="I62" s="137"/>
      <c r="J62" s="47" t="str">
        <f t="shared" si="0"/>
        <v>15</v>
      </c>
    </row>
    <row r="63" spans="1:10" ht="17.25" hidden="1" customHeight="1">
      <c r="A63" s="134">
        <v>3</v>
      </c>
      <c r="B63" s="147" t="s">
        <v>2315</v>
      </c>
      <c r="C63" s="153" t="s">
        <v>2023</v>
      </c>
      <c r="D63" s="154" t="s">
        <v>472</v>
      </c>
      <c r="E63" s="133" t="s">
        <v>2316</v>
      </c>
      <c r="F63" s="134" t="s">
        <v>315</v>
      </c>
      <c r="G63" s="134"/>
      <c r="H63" s="134" t="s">
        <v>474</v>
      </c>
      <c r="I63" s="137"/>
      <c r="J63" s="47" t="str">
        <f t="shared" si="0"/>
        <v>15</v>
      </c>
    </row>
    <row r="64" spans="1:10" ht="17.25" hidden="1" customHeight="1">
      <c r="A64" s="134">
        <v>4</v>
      </c>
      <c r="B64" s="147" t="s">
        <v>2317</v>
      </c>
      <c r="C64" s="153" t="s">
        <v>2318</v>
      </c>
      <c r="D64" s="154" t="s">
        <v>1918</v>
      </c>
      <c r="E64" s="133" t="s">
        <v>699</v>
      </c>
      <c r="F64" s="134" t="s">
        <v>315</v>
      </c>
      <c r="G64" s="134"/>
      <c r="H64" s="134" t="s">
        <v>474</v>
      </c>
      <c r="I64" s="137"/>
      <c r="J64" s="47" t="str">
        <f t="shared" si="0"/>
        <v>15</v>
      </c>
    </row>
    <row r="65" spans="1:10" ht="17.25" hidden="1" customHeight="1">
      <c r="A65" s="134">
        <v>5</v>
      </c>
      <c r="B65" s="147" t="s">
        <v>2319</v>
      </c>
      <c r="C65" s="153" t="s">
        <v>2320</v>
      </c>
      <c r="D65" s="154" t="s">
        <v>1079</v>
      </c>
      <c r="E65" s="133" t="s">
        <v>482</v>
      </c>
      <c r="F65" s="134" t="s">
        <v>315</v>
      </c>
      <c r="G65" s="135" t="s">
        <v>43</v>
      </c>
      <c r="H65" s="134" t="s">
        <v>454</v>
      </c>
      <c r="I65" s="137"/>
      <c r="J65" s="47" t="str">
        <f t="shared" si="0"/>
        <v>15</v>
      </c>
    </row>
    <row r="66" spans="1:10" ht="17.25" hidden="1" customHeight="1">
      <c r="A66" s="134">
        <v>6</v>
      </c>
      <c r="B66" s="147" t="s">
        <v>2321</v>
      </c>
      <c r="C66" s="153" t="s">
        <v>2322</v>
      </c>
      <c r="D66" s="154" t="s">
        <v>1079</v>
      </c>
      <c r="E66" s="133" t="s">
        <v>1502</v>
      </c>
      <c r="F66" s="134" t="s">
        <v>315</v>
      </c>
      <c r="G66" s="134"/>
      <c r="H66" s="134" t="s">
        <v>474</v>
      </c>
      <c r="I66" s="137"/>
      <c r="J66" s="47" t="str">
        <f t="shared" si="0"/>
        <v>15</v>
      </c>
    </row>
    <row r="67" spans="1:10" ht="17.25" hidden="1" customHeight="1">
      <c r="A67" s="134">
        <v>7</v>
      </c>
      <c r="B67" s="147" t="s">
        <v>2323</v>
      </c>
      <c r="C67" s="153" t="s">
        <v>778</v>
      </c>
      <c r="D67" s="154" t="s">
        <v>1079</v>
      </c>
      <c r="E67" s="133" t="s">
        <v>2324</v>
      </c>
      <c r="F67" s="134" t="s">
        <v>315</v>
      </c>
      <c r="G67" s="134"/>
      <c r="H67" s="134" t="s">
        <v>454</v>
      </c>
      <c r="I67" s="137"/>
      <c r="J67" s="47" t="str">
        <f t="shared" ref="J67:J130" si="1">LEFT(F67,2)</f>
        <v>15</v>
      </c>
    </row>
    <row r="68" spans="1:10" ht="17.25" hidden="1" customHeight="1">
      <c r="A68" s="134">
        <v>8</v>
      </c>
      <c r="B68" s="147" t="s">
        <v>2325</v>
      </c>
      <c r="C68" s="153" t="s">
        <v>2326</v>
      </c>
      <c r="D68" s="154" t="s">
        <v>2327</v>
      </c>
      <c r="E68" s="133" t="s">
        <v>1351</v>
      </c>
      <c r="F68" s="134" t="s">
        <v>315</v>
      </c>
      <c r="G68" s="134"/>
      <c r="H68" s="134" t="s">
        <v>474</v>
      </c>
      <c r="I68" s="137"/>
      <c r="J68" s="47" t="str">
        <f t="shared" si="1"/>
        <v>15</v>
      </c>
    </row>
    <row r="69" spans="1:10" ht="17.25" hidden="1" customHeight="1">
      <c r="A69" s="134">
        <v>9</v>
      </c>
      <c r="B69" s="147" t="s">
        <v>2328</v>
      </c>
      <c r="C69" s="153" t="s">
        <v>2329</v>
      </c>
      <c r="D69" s="154" t="s">
        <v>2330</v>
      </c>
      <c r="E69" s="133" t="s">
        <v>473</v>
      </c>
      <c r="F69" s="134" t="s">
        <v>315</v>
      </c>
      <c r="G69" s="134"/>
      <c r="H69" s="134" t="s">
        <v>474</v>
      </c>
      <c r="I69" s="137"/>
      <c r="J69" s="47" t="str">
        <f t="shared" si="1"/>
        <v>15</v>
      </c>
    </row>
    <row r="70" spans="1:10" ht="17.25" hidden="1" customHeight="1">
      <c r="A70" s="134">
        <v>10</v>
      </c>
      <c r="B70" s="147" t="s">
        <v>2331</v>
      </c>
      <c r="C70" s="153" t="s">
        <v>456</v>
      </c>
      <c r="D70" s="154" t="s">
        <v>687</v>
      </c>
      <c r="E70" s="133" t="s">
        <v>2332</v>
      </c>
      <c r="F70" s="134" t="s">
        <v>315</v>
      </c>
      <c r="G70" s="134"/>
      <c r="H70" s="134" t="s">
        <v>474</v>
      </c>
      <c r="I70" s="137"/>
      <c r="J70" s="47" t="str">
        <f t="shared" si="1"/>
        <v>15</v>
      </c>
    </row>
    <row r="71" spans="1:10" ht="17.25" hidden="1" customHeight="1">
      <c r="A71" s="134">
        <v>11</v>
      </c>
      <c r="B71" s="147" t="s">
        <v>2333</v>
      </c>
      <c r="C71" s="153" t="s">
        <v>471</v>
      </c>
      <c r="D71" s="154" t="s">
        <v>706</v>
      </c>
      <c r="E71" s="133" t="s">
        <v>2334</v>
      </c>
      <c r="F71" s="134" t="s">
        <v>315</v>
      </c>
      <c r="G71" s="134"/>
      <c r="H71" s="134" t="s">
        <v>474</v>
      </c>
      <c r="I71" s="137"/>
      <c r="J71" s="47" t="str">
        <f t="shared" si="1"/>
        <v>15</v>
      </c>
    </row>
    <row r="72" spans="1:10" ht="17.25" hidden="1" customHeight="1">
      <c r="A72" s="134">
        <v>12</v>
      </c>
      <c r="B72" s="147" t="s">
        <v>2335</v>
      </c>
      <c r="C72" s="153" t="s">
        <v>614</v>
      </c>
      <c r="D72" s="154" t="s">
        <v>710</v>
      </c>
      <c r="E72" s="133" t="s">
        <v>1226</v>
      </c>
      <c r="F72" s="134" t="s">
        <v>315</v>
      </c>
      <c r="G72" s="134"/>
      <c r="H72" s="134" t="s">
        <v>474</v>
      </c>
      <c r="I72" s="137"/>
      <c r="J72" s="47" t="str">
        <f t="shared" si="1"/>
        <v>15</v>
      </c>
    </row>
    <row r="73" spans="1:10" ht="17.25" hidden="1" customHeight="1">
      <c r="A73" s="134">
        <v>13</v>
      </c>
      <c r="B73" s="147" t="s">
        <v>2336</v>
      </c>
      <c r="C73" s="153" t="s">
        <v>2337</v>
      </c>
      <c r="D73" s="154" t="s">
        <v>497</v>
      </c>
      <c r="E73" s="133" t="s">
        <v>746</v>
      </c>
      <c r="F73" s="134" t="s">
        <v>315</v>
      </c>
      <c r="G73" s="134"/>
      <c r="H73" s="134" t="s">
        <v>454</v>
      </c>
      <c r="I73" s="137"/>
      <c r="J73" s="47" t="str">
        <f t="shared" si="1"/>
        <v>15</v>
      </c>
    </row>
    <row r="74" spans="1:10" ht="17.25" hidden="1" customHeight="1">
      <c r="A74" s="134">
        <v>14</v>
      </c>
      <c r="B74" s="147" t="s">
        <v>2338</v>
      </c>
      <c r="C74" s="153" t="s">
        <v>1855</v>
      </c>
      <c r="D74" s="154" t="s">
        <v>518</v>
      </c>
      <c r="E74" s="133" t="s">
        <v>1769</v>
      </c>
      <c r="F74" s="134" t="s">
        <v>315</v>
      </c>
      <c r="G74" s="134"/>
      <c r="H74" s="134" t="s">
        <v>474</v>
      </c>
      <c r="I74" s="137"/>
      <c r="J74" s="47" t="str">
        <f t="shared" si="1"/>
        <v>15</v>
      </c>
    </row>
    <row r="75" spans="1:10" ht="17.25" hidden="1" customHeight="1">
      <c r="A75" s="134">
        <v>15</v>
      </c>
      <c r="B75" s="147" t="s">
        <v>2339</v>
      </c>
      <c r="C75" s="153" t="s">
        <v>2340</v>
      </c>
      <c r="D75" s="154" t="s">
        <v>911</v>
      </c>
      <c r="E75" s="133" t="s">
        <v>2341</v>
      </c>
      <c r="F75" s="134" t="s">
        <v>315</v>
      </c>
      <c r="G75" s="134"/>
      <c r="H75" s="134" t="s">
        <v>474</v>
      </c>
      <c r="I75" s="137"/>
      <c r="J75" s="47" t="str">
        <f t="shared" si="1"/>
        <v>15</v>
      </c>
    </row>
    <row r="76" spans="1:10" ht="17.25" hidden="1" customHeight="1">
      <c r="A76" s="134">
        <v>16</v>
      </c>
      <c r="B76" s="147" t="s">
        <v>2342</v>
      </c>
      <c r="C76" s="153" t="s">
        <v>471</v>
      </c>
      <c r="D76" s="154" t="s">
        <v>532</v>
      </c>
      <c r="E76" s="133" t="s">
        <v>1651</v>
      </c>
      <c r="F76" s="134" t="s">
        <v>315</v>
      </c>
      <c r="G76" s="134"/>
      <c r="H76" s="134" t="s">
        <v>474</v>
      </c>
      <c r="I76" s="137"/>
      <c r="J76" s="47" t="str">
        <f t="shared" si="1"/>
        <v>15</v>
      </c>
    </row>
    <row r="77" spans="1:10" ht="17.25" hidden="1" customHeight="1">
      <c r="A77" s="134">
        <v>17</v>
      </c>
      <c r="B77" s="147" t="s">
        <v>2343</v>
      </c>
      <c r="C77" s="153" t="s">
        <v>503</v>
      </c>
      <c r="D77" s="154" t="s">
        <v>536</v>
      </c>
      <c r="E77" s="133" t="s">
        <v>2344</v>
      </c>
      <c r="F77" s="134" t="s">
        <v>315</v>
      </c>
      <c r="G77" s="134"/>
      <c r="H77" s="134" t="s">
        <v>474</v>
      </c>
      <c r="I77" s="137"/>
      <c r="J77" s="47" t="str">
        <f t="shared" si="1"/>
        <v>15</v>
      </c>
    </row>
    <row r="78" spans="1:10" ht="17.25" hidden="1" customHeight="1">
      <c r="A78" s="134">
        <v>18</v>
      </c>
      <c r="B78" s="147" t="s">
        <v>2345</v>
      </c>
      <c r="C78" s="153" t="s">
        <v>2346</v>
      </c>
      <c r="D78" s="154" t="s">
        <v>539</v>
      </c>
      <c r="E78" s="133" t="s">
        <v>957</v>
      </c>
      <c r="F78" s="134" t="s">
        <v>315</v>
      </c>
      <c r="G78" s="134"/>
      <c r="H78" s="134" t="s">
        <v>474</v>
      </c>
      <c r="I78" s="137"/>
      <c r="J78" s="47" t="str">
        <f t="shared" si="1"/>
        <v>15</v>
      </c>
    </row>
    <row r="79" spans="1:10" ht="17.25" hidden="1" customHeight="1">
      <c r="A79" s="134">
        <v>19</v>
      </c>
      <c r="B79" s="147" t="s">
        <v>2347</v>
      </c>
      <c r="C79" s="153" t="s">
        <v>2348</v>
      </c>
      <c r="D79" s="154" t="s">
        <v>934</v>
      </c>
      <c r="E79" s="133" t="s">
        <v>469</v>
      </c>
      <c r="F79" s="134" t="s">
        <v>315</v>
      </c>
      <c r="G79" s="134"/>
      <c r="H79" s="134" t="s">
        <v>474</v>
      </c>
      <c r="I79" s="137"/>
      <c r="J79" s="47" t="str">
        <f t="shared" si="1"/>
        <v>15</v>
      </c>
    </row>
    <row r="80" spans="1:10" ht="17.25" hidden="1" customHeight="1">
      <c r="A80" s="134">
        <v>20</v>
      </c>
      <c r="B80" s="147" t="s">
        <v>2349</v>
      </c>
      <c r="C80" s="153" t="s">
        <v>1409</v>
      </c>
      <c r="D80" s="154" t="s">
        <v>941</v>
      </c>
      <c r="E80" s="133" t="s">
        <v>1277</v>
      </c>
      <c r="F80" s="134" t="s">
        <v>315</v>
      </c>
      <c r="G80" s="134"/>
      <c r="H80" s="134" t="s">
        <v>474</v>
      </c>
      <c r="I80" s="137"/>
      <c r="J80" s="47" t="str">
        <f t="shared" si="1"/>
        <v>15</v>
      </c>
    </row>
    <row r="81" spans="1:10" ht="17.25" hidden="1" customHeight="1">
      <c r="A81" s="134">
        <v>21</v>
      </c>
      <c r="B81" s="147" t="s">
        <v>2350</v>
      </c>
      <c r="C81" s="153" t="s">
        <v>2351</v>
      </c>
      <c r="D81" s="154" t="s">
        <v>561</v>
      </c>
      <c r="E81" s="133" t="s">
        <v>1551</v>
      </c>
      <c r="F81" s="134" t="s">
        <v>315</v>
      </c>
      <c r="G81" s="134"/>
      <c r="H81" s="134" t="s">
        <v>454</v>
      </c>
      <c r="I81" s="137"/>
      <c r="J81" s="47" t="str">
        <f t="shared" si="1"/>
        <v>15</v>
      </c>
    </row>
    <row r="82" spans="1:10" ht="17.25" hidden="1" customHeight="1">
      <c r="A82" s="134">
        <v>22</v>
      </c>
      <c r="B82" s="147" t="s">
        <v>2352</v>
      </c>
      <c r="C82" s="153" t="s">
        <v>914</v>
      </c>
      <c r="D82" s="154" t="s">
        <v>572</v>
      </c>
      <c r="E82" s="133" t="s">
        <v>2353</v>
      </c>
      <c r="F82" s="134" t="s">
        <v>315</v>
      </c>
      <c r="G82" s="134"/>
      <c r="H82" s="134" t="s">
        <v>474</v>
      </c>
      <c r="I82" s="138" t="s">
        <v>2354</v>
      </c>
      <c r="J82" s="47" t="str">
        <f t="shared" si="1"/>
        <v>15</v>
      </c>
    </row>
    <row r="83" spans="1:10" ht="17.25" hidden="1" customHeight="1">
      <c r="A83" s="134">
        <v>23</v>
      </c>
      <c r="B83" s="147" t="s">
        <v>2355</v>
      </c>
      <c r="C83" s="153" t="s">
        <v>2356</v>
      </c>
      <c r="D83" s="154" t="s">
        <v>745</v>
      </c>
      <c r="E83" s="133" t="s">
        <v>1112</v>
      </c>
      <c r="F83" s="134" t="s">
        <v>315</v>
      </c>
      <c r="G83" s="134"/>
      <c r="H83" s="134" t="s">
        <v>474</v>
      </c>
      <c r="I83" s="137"/>
      <c r="J83" s="47" t="str">
        <f t="shared" si="1"/>
        <v>15</v>
      </c>
    </row>
    <row r="84" spans="1:10" ht="17.25" hidden="1" customHeight="1">
      <c r="A84" s="134">
        <v>24</v>
      </c>
      <c r="B84" s="147" t="s">
        <v>2357</v>
      </c>
      <c r="C84" s="153" t="s">
        <v>659</v>
      </c>
      <c r="D84" s="154" t="s">
        <v>953</v>
      </c>
      <c r="E84" s="133" t="s">
        <v>788</v>
      </c>
      <c r="F84" s="134" t="s">
        <v>315</v>
      </c>
      <c r="G84" s="134"/>
      <c r="H84" s="134" t="s">
        <v>474</v>
      </c>
      <c r="I84" s="137"/>
      <c r="J84" s="47" t="str">
        <f t="shared" si="1"/>
        <v>15</v>
      </c>
    </row>
    <row r="85" spans="1:10" ht="17.25" hidden="1" customHeight="1">
      <c r="A85" s="134">
        <v>25</v>
      </c>
      <c r="B85" s="147" t="s">
        <v>2358</v>
      </c>
      <c r="C85" s="153" t="s">
        <v>2359</v>
      </c>
      <c r="D85" s="154" t="s">
        <v>953</v>
      </c>
      <c r="E85" s="133" t="s">
        <v>1004</v>
      </c>
      <c r="F85" s="134" t="s">
        <v>315</v>
      </c>
      <c r="G85" s="134"/>
      <c r="H85" s="134" t="s">
        <v>454</v>
      </c>
      <c r="I85" s="137"/>
      <c r="J85" s="47" t="str">
        <f t="shared" si="1"/>
        <v>15</v>
      </c>
    </row>
    <row r="86" spans="1:10" ht="17.25" hidden="1" customHeight="1">
      <c r="A86" s="134">
        <v>26</v>
      </c>
      <c r="B86" s="147" t="s">
        <v>2360</v>
      </c>
      <c r="C86" s="153" t="s">
        <v>2361</v>
      </c>
      <c r="D86" s="154" t="s">
        <v>759</v>
      </c>
      <c r="E86" s="133" t="s">
        <v>998</v>
      </c>
      <c r="F86" s="134" t="s">
        <v>315</v>
      </c>
      <c r="G86" s="134"/>
      <c r="H86" s="134" t="s">
        <v>454</v>
      </c>
      <c r="I86" s="137"/>
      <c r="J86" s="47" t="str">
        <f t="shared" si="1"/>
        <v>15</v>
      </c>
    </row>
    <row r="87" spans="1:10" ht="17.25" hidden="1" customHeight="1">
      <c r="A87" s="134">
        <v>27</v>
      </c>
      <c r="B87" s="147" t="s">
        <v>2362</v>
      </c>
      <c r="C87" s="153" t="s">
        <v>655</v>
      </c>
      <c r="D87" s="154" t="s">
        <v>763</v>
      </c>
      <c r="E87" s="133" t="s">
        <v>2296</v>
      </c>
      <c r="F87" s="134" t="s">
        <v>315</v>
      </c>
      <c r="G87" s="134"/>
      <c r="H87" s="134" t="s">
        <v>454</v>
      </c>
      <c r="I87" s="137"/>
      <c r="J87" s="47" t="str">
        <f t="shared" si="1"/>
        <v>15</v>
      </c>
    </row>
    <row r="88" spans="1:10" ht="17.25" hidden="1" customHeight="1">
      <c r="A88" s="134">
        <v>28</v>
      </c>
      <c r="B88" s="147" t="s">
        <v>2363</v>
      </c>
      <c r="C88" s="153" t="s">
        <v>1220</v>
      </c>
      <c r="D88" s="154" t="s">
        <v>970</v>
      </c>
      <c r="E88" s="133" t="s">
        <v>2364</v>
      </c>
      <c r="F88" s="134" t="s">
        <v>315</v>
      </c>
      <c r="G88" s="134"/>
      <c r="H88" s="134" t="s">
        <v>474</v>
      </c>
      <c r="I88" s="137"/>
      <c r="J88" s="47" t="str">
        <f t="shared" si="1"/>
        <v>15</v>
      </c>
    </row>
    <row r="89" spans="1:10" ht="17.25" hidden="1" customHeight="1">
      <c r="A89" s="134">
        <v>29</v>
      </c>
      <c r="B89" s="147" t="s">
        <v>2365</v>
      </c>
      <c r="C89" s="153" t="s">
        <v>610</v>
      </c>
      <c r="D89" s="154" t="s">
        <v>771</v>
      </c>
      <c r="E89" s="133" t="s">
        <v>2366</v>
      </c>
      <c r="F89" s="134" t="s">
        <v>315</v>
      </c>
      <c r="G89" s="134"/>
      <c r="H89" s="134" t="s">
        <v>454</v>
      </c>
      <c r="I89" s="137"/>
      <c r="J89" s="47" t="str">
        <f t="shared" si="1"/>
        <v>15</v>
      </c>
    </row>
    <row r="90" spans="1:10" ht="17.25" hidden="1" customHeight="1">
      <c r="A90" s="134">
        <v>30</v>
      </c>
      <c r="B90" s="147" t="s">
        <v>2367</v>
      </c>
      <c r="C90" s="153" t="s">
        <v>2368</v>
      </c>
      <c r="D90" s="154" t="s">
        <v>591</v>
      </c>
      <c r="E90" s="133" t="s">
        <v>838</v>
      </c>
      <c r="F90" s="134" t="s">
        <v>315</v>
      </c>
      <c r="G90" s="134"/>
      <c r="H90" s="134" t="s">
        <v>474</v>
      </c>
      <c r="I90" s="137"/>
      <c r="J90" s="47" t="str">
        <f t="shared" si="1"/>
        <v>15</v>
      </c>
    </row>
    <row r="91" spans="1:10" ht="17.25" hidden="1" customHeight="1">
      <c r="A91" s="134">
        <v>31</v>
      </c>
      <c r="B91" s="147" t="s">
        <v>2369</v>
      </c>
      <c r="C91" s="153" t="s">
        <v>634</v>
      </c>
      <c r="D91" s="154" t="s">
        <v>982</v>
      </c>
      <c r="E91" s="133" t="s">
        <v>2370</v>
      </c>
      <c r="F91" s="134" t="s">
        <v>315</v>
      </c>
      <c r="G91" s="135" t="s">
        <v>483</v>
      </c>
      <c r="H91" s="134" t="s">
        <v>454</v>
      </c>
      <c r="I91" s="137"/>
      <c r="J91" s="47" t="str">
        <f t="shared" si="1"/>
        <v>15</v>
      </c>
    </row>
    <row r="92" spans="1:10" ht="17.25" hidden="1" customHeight="1">
      <c r="A92" s="134">
        <v>32</v>
      </c>
      <c r="B92" s="147" t="s">
        <v>2371</v>
      </c>
      <c r="C92" s="153" t="s">
        <v>1220</v>
      </c>
      <c r="D92" s="154" t="s">
        <v>982</v>
      </c>
      <c r="E92" s="133" t="s">
        <v>1519</v>
      </c>
      <c r="F92" s="134" t="s">
        <v>315</v>
      </c>
      <c r="G92" s="134"/>
      <c r="H92" s="134" t="s">
        <v>474</v>
      </c>
      <c r="I92" s="137"/>
      <c r="J92" s="47" t="str">
        <f t="shared" si="1"/>
        <v>15</v>
      </c>
    </row>
    <row r="93" spans="1:10" ht="17.25" hidden="1" customHeight="1">
      <c r="A93" s="134">
        <v>33</v>
      </c>
      <c r="B93" s="147" t="s">
        <v>2372</v>
      </c>
      <c r="C93" s="153" t="s">
        <v>1117</v>
      </c>
      <c r="D93" s="154" t="s">
        <v>602</v>
      </c>
      <c r="E93" s="133" t="s">
        <v>599</v>
      </c>
      <c r="F93" s="134" t="s">
        <v>315</v>
      </c>
      <c r="G93" s="134"/>
      <c r="H93" s="134" t="s">
        <v>474</v>
      </c>
      <c r="I93" s="137"/>
      <c r="J93" s="47" t="str">
        <f t="shared" si="1"/>
        <v>15</v>
      </c>
    </row>
    <row r="94" spans="1:10" ht="17.25" hidden="1" customHeight="1">
      <c r="A94" s="134">
        <v>34</v>
      </c>
      <c r="B94" s="147" t="s">
        <v>2373</v>
      </c>
      <c r="C94" s="153" t="s">
        <v>1071</v>
      </c>
      <c r="D94" s="154" t="s">
        <v>602</v>
      </c>
      <c r="E94" s="133" t="s">
        <v>2374</v>
      </c>
      <c r="F94" s="134" t="s">
        <v>315</v>
      </c>
      <c r="G94" s="134"/>
      <c r="H94" s="134" t="s">
        <v>474</v>
      </c>
      <c r="I94" s="137"/>
      <c r="J94" s="47" t="str">
        <f t="shared" si="1"/>
        <v>15</v>
      </c>
    </row>
    <row r="95" spans="1:10" ht="17.25" hidden="1" customHeight="1">
      <c r="A95" s="134">
        <v>35</v>
      </c>
      <c r="B95" s="147" t="s">
        <v>2375</v>
      </c>
      <c r="C95" s="153" t="s">
        <v>614</v>
      </c>
      <c r="D95" s="154" t="s">
        <v>1325</v>
      </c>
      <c r="E95" s="133" t="s">
        <v>801</v>
      </c>
      <c r="F95" s="134" t="s">
        <v>315</v>
      </c>
      <c r="G95" s="134"/>
      <c r="H95" s="134" t="s">
        <v>454</v>
      </c>
      <c r="I95" s="137"/>
      <c r="J95" s="47" t="str">
        <f t="shared" si="1"/>
        <v>15</v>
      </c>
    </row>
    <row r="96" spans="1:10" ht="17.25" hidden="1" customHeight="1">
      <c r="A96" s="134">
        <v>36</v>
      </c>
      <c r="B96" s="147" t="s">
        <v>2376</v>
      </c>
      <c r="C96" s="153" t="s">
        <v>2377</v>
      </c>
      <c r="D96" s="154" t="s">
        <v>2378</v>
      </c>
      <c r="E96" s="133" t="s">
        <v>1443</v>
      </c>
      <c r="F96" s="134" t="s">
        <v>315</v>
      </c>
      <c r="G96" s="134"/>
      <c r="H96" s="134" t="s">
        <v>474</v>
      </c>
      <c r="I96" s="137"/>
      <c r="J96" s="47" t="str">
        <f t="shared" si="1"/>
        <v>15</v>
      </c>
    </row>
    <row r="97" spans="1:10" ht="17.25" hidden="1" customHeight="1">
      <c r="A97" s="134">
        <v>37</v>
      </c>
      <c r="B97" s="147" t="s">
        <v>2379</v>
      </c>
      <c r="C97" s="153" t="s">
        <v>2380</v>
      </c>
      <c r="D97" s="154" t="s">
        <v>2381</v>
      </c>
      <c r="E97" s="133" t="s">
        <v>1921</v>
      </c>
      <c r="F97" s="134" t="s">
        <v>315</v>
      </c>
      <c r="G97" s="134"/>
      <c r="H97" s="134" t="s">
        <v>474</v>
      </c>
      <c r="I97" s="137"/>
      <c r="J97" s="47" t="str">
        <f t="shared" si="1"/>
        <v>15</v>
      </c>
    </row>
    <row r="98" spans="1:10" ht="17.25" hidden="1" customHeight="1">
      <c r="A98" s="134">
        <v>38</v>
      </c>
      <c r="B98" s="147" t="s">
        <v>2382</v>
      </c>
      <c r="C98" s="153" t="s">
        <v>2383</v>
      </c>
      <c r="D98" s="154" t="s">
        <v>2384</v>
      </c>
      <c r="E98" s="133" t="s">
        <v>624</v>
      </c>
      <c r="F98" s="134" t="s">
        <v>315</v>
      </c>
      <c r="G98" s="134"/>
      <c r="H98" s="134" t="s">
        <v>474</v>
      </c>
      <c r="I98" s="137"/>
      <c r="J98" s="47" t="str">
        <f t="shared" si="1"/>
        <v>15</v>
      </c>
    </row>
    <row r="99" spans="1:10" ht="17.25" hidden="1" customHeight="1">
      <c r="A99" s="134">
        <v>39</v>
      </c>
      <c r="B99" s="147" t="s">
        <v>2385</v>
      </c>
      <c r="C99" s="153" t="s">
        <v>770</v>
      </c>
      <c r="D99" s="154" t="s">
        <v>809</v>
      </c>
      <c r="E99" s="133" t="s">
        <v>2386</v>
      </c>
      <c r="F99" s="134" t="s">
        <v>315</v>
      </c>
      <c r="G99" s="134"/>
      <c r="H99" s="134" t="s">
        <v>454</v>
      </c>
      <c r="I99" s="137"/>
      <c r="J99" s="47" t="str">
        <f t="shared" si="1"/>
        <v>15</v>
      </c>
    </row>
    <row r="100" spans="1:10" ht="17.25" hidden="1" customHeight="1">
      <c r="A100" s="134">
        <v>40</v>
      </c>
      <c r="B100" s="147" t="s">
        <v>2387</v>
      </c>
      <c r="C100" s="153" t="s">
        <v>2388</v>
      </c>
      <c r="D100" s="154" t="s">
        <v>615</v>
      </c>
      <c r="E100" s="133" t="s">
        <v>1094</v>
      </c>
      <c r="F100" s="134" t="s">
        <v>315</v>
      </c>
      <c r="G100" s="134"/>
      <c r="H100" s="134" t="s">
        <v>474</v>
      </c>
      <c r="I100" s="137"/>
      <c r="J100" s="47" t="str">
        <f t="shared" si="1"/>
        <v>15</v>
      </c>
    </row>
    <row r="101" spans="1:10" ht="17.25" hidden="1" customHeight="1">
      <c r="A101" s="134">
        <v>41</v>
      </c>
      <c r="B101" s="147" t="s">
        <v>2389</v>
      </c>
      <c r="C101" s="153" t="s">
        <v>832</v>
      </c>
      <c r="D101" s="154" t="s">
        <v>615</v>
      </c>
      <c r="E101" s="133" t="s">
        <v>1937</v>
      </c>
      <c r="F101" s="134" t="s">
        <v>315</v>
      </c>
      <c r="G101" s="134"/>
      <c r="H101" s="134" t="s">
        <v>474</v>
      </c>
      <c r="I101" s="137"/>
      <c r="J101" s="47" t="str">
        <f t="shared" si="1"/>
        <v>15</v>
      </c>
    </row>
    <row r="102" spans="1:10" ht="17.25" hidden="1" customHeight="1">
      <c r="A102" s="134">
        <v>42</v>
      </c>
      <c r="B102" s="147" t="s">
        <v>2390</v>
      </c>
      <c r="C102" s="153" t="s">
        <v>2391</v>
      </c>
      <c r="D102" s="154" t="s">
        <v>619</v>
      </c>
      <c r="E102" s="133" t="s">
        <v>711</v>
      </c>
      <c r="F102" s="134" t="s">
        <v>315</v>
      </c>
      <c r="G102" s="134"/>
      <c r="H102" s="134" t="s">
        <v>474</v>
      </c>
      <c r="I102" s="137"/>
      <c r="J102" s="47" t="str">
        <f t="shared" si="1"/>
        <v>15</v>
      </c>
    </row>
    <row r="103" spans="1:10" ht="17.25" hidden="1" customHeight="1">
      <c r="A103" s="134">
        <v>43</v>
      </c>
      <c r="B103" s="147" t="s">
        <v>2392</v>
      </c>
      <c r="C103" s="153" t="s">
        <v>2383</v>
      </c>
      <c r="D103" s="154" t="s">
        <v>623</v>
      </c>
      <c r="E103" s="133" t="s">
        <v>1030</v>
      </c>
      <c r="F103" s="134" t="s">
        <v>315</v>
      </c>
      <c r="G103" s="134"/>
      <c r="H103" s="134" t="s">
        <v>474</v>
      </c>
      <c r="I103" s="137"/>
      <c r="J103" s="47" t="str">
        <f t="shared" si="1"/>
        <v>15</v>
      </c>
    </row>
    <row r="104" spans="1:10" ht="17.25" hidden="1" customHeight="1">
      <c r="A104" s="134">
        <v>44</v>
      </c>
      <c r="B104" s="147" t="s">
        <v>2393</v>
      </c>
      <c r="C104" s="153" t="s">
        <v>2237</v>
      </c>
      <c r="D104" s="154" t="s">
        <v>627</v>
      </c>
      <c r="E104" s="133" t="s">
        <v>641</v>
      </c>
      <c r="F104" s="134" t="s">
        <v>315</v>
      </c>
      <c r="G104" s="134"/>
      <c r="H104" s="134" t="s">
        <v>474</v>
      </c>
      <c r="I104" s="137"/>
      <c r="J104" s="47" t="str">
        <f t="shared" si="1"/>
        <v>15</v>
      </c>
    </row>
    <row r="105" spans="1:10" ht="17.25" hidden="1" customHeight="1">
      <c r="A105" s="134">
        <v>45</v>
      </c>
      <c r="B105" s="147" t="s">
        <v>2394</v>
      </c>
      <c r="C105" s="153" t="s">
        <v>945</v>
      </c>
      <c r="D105" s="154" t="s">
        <v>640</v>
      </c>
      <c r="E105" s="133" t="s">
        <v>1267</v>
      </c>
      <c r="F105" s="134" t="s">
        <v>315</v>
      </c>
      <c r="G105" s="134"/>
      <c r="H105" s="134" t="s">
        <v>474</v>
      </c>
      <c r="I105" s="137"/>
      <c r="J105" s="47" t="str">
        <f t="shared" si="1"/>
        <v>15</v>
      </c>
    </row>
    <row r="106" spans="1:10" ht="17.25" hidden="1" customHeight="1">
      <c r="A106" s="134">
        <v>46</v>
      </c>
      <c r="B106" s="147" t="s">
        <v>2395</v>
      </c>
      <c r="C106" s="153" t="s">
        <v>2153</v>
      </c>
      <c r="D106" s="154" t="s">
        <v>1011</v>
      </c>
      <c r="E106" s="133" t="s">
        <v>2205</v>
      </c>
      <c r="F106" s="134" t="s">
        <v>315</v>
      </c>
      <c r="G106" s="134"/>
      <c r="H106" s="134" t="s">
        <v>474</v>
      </c>
      <c r="I106" s="137"/>
      <c r="J106" s="47" t="str">
        <f t="shared" si="1"/>
        <v>15</v>
      </c>
    </row>
    <row r="107" spans="1:10" ht="17.25" hidden="1" customHeight="1">
      <c r="A107" s="134">
        <v>47</v>
      </c>
      <c r="B107" s="147" t="s">
        <v>2396</v>
      </c>
      <c r="C107" s="153" t="s">
        <v>836</v>
      </c>
      <c r="D107" s="154" t="s">
        <v>1630</v>
      </c>
      <c r="E107" s="133" t="s">
        <v>977</v>
      </c>
      <c r="F107" s="134" t="s">
        <v>315</v>
      </c>
      <c r="G107" s="134"/>
      <c r="H107" s="134" t="s">
        <v>474</v>
      </c>
      <c r="I107" s="137"/>
      <c r="J107" s="47" t="str">
        <f t="shared" si="1"/>
        <v>15</v>
      </c>
    </row>
    <row r="108" spans="1:10" ht="17.25" hidden="1" customHeight="1">
      <c r="A108" s="134">
        <v>48</v>
      </c>
      <c r="B108" s="147" t="s">
        <v>2397</v>
      </c>
      <c r="C108" s="153" t="s">
        <v>549</v>
      </c>
      <c r="D108" s="154" t="s">
        <v>1635</v>
      </c>
      <c r="E108" s="133" t="s">
        <v>867</v>
      </c>
      <c r="F108" s="134" t="s">
        <v>315</v>
      </c>
      <c r="G108" s="134"/>
      <c r="H108" s="134" t="s">
        <v>474</v>
      </c>
      <c r="I108" s="137"/>
      <c r="J108" s="47" t="str">
        <f t="shared" si="1"/>
        <v>15</v>
      </c>
    </row>
    <row r="109" spans="1:10" ht="17.25" hidden="1" customHeight="1">
      <c r="A109" s="134">
        <v>49</v>
      </c>
      <c r="B109" s="147" t="s">
        <v>2398</v>
      </c>
      <c r="C109" s="153" t="s">
        <v>2399</v>
      </c>
      <c r="D109" s="154" t="s">
        <v>656</v>
      </c>
      <c r="E109" s="133" t="s">
        <v>1988</v>
      </c>
      <c r="F109" s="134" t="s">
        <v>315</v>
      </c>
      <c r="G109" s="134"/>
      <c r="H109" s="134" t="s">
        <v>474</v>
      </c>
      <c r="I109" s="137"/>
      <c r="J109" s="47" t="str">
        <f t="shared" si="1"/>
        <v>15</v>
      </c>
    </row>
    <row r="110" spans="1:10" ht="17.25" hidden="1" customHeight="1">
      <c r="A110" s="134">
        <v>50</v>
      </c>
      <c r="B110" s="147" t="s">
        <v>2400</v>
      </c>
      <c r="C110" s="153" t="s">
        <v>2184</v>
      </c>
      <c r="D110" s="154" t="s">
        <v>656</v>
      </c>
      <c r="E110" s="133" t="s">
        <v>1428</v>
      </c>
      <c r="F110" s="134" t="s">
        <v>315</v>
      </c>
      <c r="G110" s="134"/>
      <c r="H110" s="134" t="s">
        <v>474</v>
      </c>
      <c r="I110" s="137"/>
      <c r="J110" s="47" t="str">
        <f t="shared" si="1"/>
        <v>15</v>
      </c>
    </row>
    <row r="111" spans="1:10" ht="17.25" hidden="1" customHeight="1">
      <c r="A111" s="134">
        <v>51</v>
      </c>
      <c r="B111" s="147" t="s">
        <v>2401</v>
      </c>
      <c r="C111" s="153" t="s">
        <v>1717</v>
      </c>
      <c r="D111" s="154" t="s">
        <v>656</v>
      </c>
      <c r="E111" s="133" t="s">
        <v>2402</v>
      </c>
      <c r="F111" s="134" t="s">
        <v>315</v>
      </c>
      <c r="G111" s="134"/>
      <c r="H111" s="134" t="s">
        <v>454</v>
      </c>
      <c r="I111" s="137"/>
      <c r="J111" s="47" t="str">
        <f t="shared" si="1"/>
        <v>15</v>
      </c>
    </row>
    <row r="112" spans="1:10" ht="17.25" hidden="1" customHeight="1">
      <c r="A112" s="134">
        <v>52</v>
      </c>
      <c r="B112" s="147" t="s">
        <v>2403</v>
      </c>
      <c r="C112" s="153" t="s">
        <v>2404</v>
      </c>
      <c r="D112" s="154" t="s">
        <v>862</v>
      </c>
      <c r="E112" s="133" t="s">
        <v>2168</v>
      </c>
      <c r="F112" s="134" t="s">
        <v>315</v>
      </c>
      <c r="G112" s="134"/>
      <c r="H112" s="134" t="s">
        <v>454</v>
      </c>
      <c r="I112" s="137"/>
      <c r="J112" s="47" t="str">
        <f t="shared" si="1"/>
        <v>15</v>
      </c>
    </row>
    <row r="113" spans="1:10" ht="17.25" hidden="1" customHeight="1">
      <c r="A113" s="134">
        <v>53</v>
      </c>
      <c r="B113" s="147" t="s">
        <v>2405</v>
      </c>
      <c r="C113" s="153" t="s">
        <v>610</v>
      </c>
      <c r="D113" s="154" t="s">
        <v>870</v>
      </c>
      <c r="E113" s="133" t="s">
        <v>1727</v>
      </c>
      <c r="F113" s="134" t="s">
        <v>315</v>
      </c>
      <c r="G113" s="134"/>
      <c r="H113" s="134" t="s">
        <v>474</v>
      </c>
      <c r="I113" s="137"/>
      <c r="J113" s="47" t="str">
        <f t="shared" si="1"/>
        <v>15</v>
      </c>
    </row>
    <row r="114" spans="1:10" ht="17.25" hidden="1" customHeight="1">
      <c r="A114" s="134">
        <v>54</v>
      </c>
      <c r="B114" s="147" t="s">
        <v>2406</v>
      </c>
      <c r="C114" s="153" t="s">
        <v>2407</v>
      </c>
      <c r="D114" s="154" t="s">
        <v>870</v>
      </c>
      <c r="E114" s="133" t="s">
        <v>1094</v>
      </c>
      <c r="F114" s="134" t="s">
        <v>315</v>
      </c>
      <c r="G114" s="134"/>
      <c r="H114" s="134" t="s">
        <v>474</v>
      </c>
      <c r="I114" s="137"/>
      <c r="J114" s="47" t="str">
        <f t="shared" si="1"/>
        <v>15</v>
      </c>
    </row>
    <row r="115" spans="1:10" ht="17.25" hidden="1" customHeight="1">
      <c r="A115" s="134">
        <v>55</v>
      </c>
      <c r="B115" s="147" t="s">
        <v>2408</v>
      </c>
      <c r="C115" s="153" t="s">
        <v>1377</v>
      </c>
      <c r="D115" s="154" t="s">
        <v>670</v>
      </c>
      <c r="E115" s="133" t="s">
        <v>2409</v>
      </c>
      <c r="F115" s="134" t="s">
        <v>315</v>
      </c>
      <c r="G115" s="134"/>
      <c r="H115" s="134" t="s">
        <v>474</v>
      </c>
      <c r="I115" s="137"/>
      <c r="J115" s="47" t="str">
        <f t="shared" si="1"/>
        <v>15</v>
      </c>
    </row>
    <row r="116" spans="1:10" ht="17.25" hidden="1" customHeight="1">
      <c r="A116" s="134">
        <v>56</v>
      </c>
      <c r="B116" s="147" t="s">
        <v>2410</v>
      </c>
      <c r="C116" s="153" t="s">
        <v>2411</v>
      </c>
      <c r="D116" s="154" t="s">
        <v>2412</v>
      </c>
      <c r="E116" s="133" t="s">
        <v>1228</v>
      </c>
      <c r="F116" s="134" t="s">
        <v>315</v>
      </c>
      <c r="G116" s="134"/>
      <c r="H116" s="134" t="s">
        <v>454</v>
      </c>
      <c r="I116" s="137"/>
      <c r="J116" s="47" t="str">
        <f t="shared" si="1"/>
        <v>15</v>
      </c>
    </row>
    <row r="117" spans="1:10" ht="17.25" hidden="1" customHeight="1">
      <c r="A117" s="134">
        <v>57</v>
      </c>
      <c r="B117" s="147" t="s">
        <v>2413</v>
      </c>
      <c r="C117" s="153" t="s">
        <v>652</v>
      </c>
      <c r="D117" s="154" t="s">
        <v>670</v>
      </c>
      <c r="E117" s="133" t="s">
        <v>1054</v>
      </c>
      <c r="F117" s="134" t="s">
        <v>315</v>
      </c>
      <c r="G117" s="134"/>
      <c r="H117" s="134" t="s">
        <v>474</v>
      </c>
      <c r="I117" s="137"/>
      <c r="J117" s="47" t="str">
        <f t="shared" si="1"/>
        <v>15</v>
      </c>
    </row>
    <row r="118" spans="1:10" ht="17.25" hidden="1" customHeight="1">
      <c r="A118" s="134">
        <v>1</v>
      </c>
      <c r="B118" s="147" t="s">
        <v>2414</v>
      </c>
      <c r="C118" s="153" t="s">
        <v>1409</v>
      </c>
      <c r="D118" s="154" t="s">
        <v>2415</v>
      </c>
      <c r="E118" s="133" t="s">
        <v>2076</v>
      </c>
      <c r="F118" s="136" t="s">
        <v>283</v>
      </c>
      <c r="G118" s="134"/>
      <c r="H118" s="134" t="s">
        <v>474</v>
      </c>
      <c r="I118" s="137"/>
      <c r="J118" s="47" t="str">
        <f t="shared" si="1"/>
        <v>15</v>
      </c>
    </row>
    <row r="119" spans="1:10" ht="17.25" hidden="1" customHeight="1">
      <c r="A119" s="134">
        <v>2</v>
      </c>
      <c r="B119" s="147" t="s">
        <v>2416</v>
      </c>
      <c r="C119" s="153" t="s">
        <v>514</v>
      </c>
      <c r="D119" s="154" t="s">
        <v>477</v>
      </c>
      <c r="E119" s="133" t="s">
        <v>1322</v>
      </c>
      <c r="F119" s="134" t="s">
        <v>283</v>
      </c>
      <c r="G119" s="134"/>
      <c r="H119" s="134" t="s">
        <v>474</v>
      </c>
      <c r="I119" s="137"/>
      <c r="J119" s="47" t="str">
        <f t="shared" si="1"/>
        <v>15</v>
      </c>
    </row>
    <row r="120" spans="1:10" ht="17.25" hidden="1" customHeight="1">
      <c r="A120" s="134">
        <v>3</v>
      </c>
      <c r="B120" s="147" t="s">
        <v>2417</v>
      </c>
      <c r="C120" s="153" t="s">
        <v>2418</v>
      </c>
      <c r="D120" s="154" t="s">
        <v>481</v>
      </c>
      <c r="E120" s="133" t="s">
        <v>664</v>
      </c>
      <c r="F120" s="134" t="s">
        <v>283</v>
      </c>
      <c r="G120" s="134"/>
      <c r="H120" s="134" t="s">
        <v>474</v>
      </c>
      <c r="I120" s="137"/>
      <c r="J120" s="47" t="str">
        <f t="shared" si="1"/>
        <v>15</v>
      </c>
    </row>
    <row r="121" spans="1:10" ht="17.25" hidden="1" customHeight="1">
      <c r="A121" s="134">
        <v>4</v>
      </c>
      <c r="B121" s="147" t="s">
        <v>2419</v>
      </c>
      <c r="C121" s="153" t="s">
        <v>2420</v>
      </c>
      <c r="D121" s="154" t="s">
        <v>481</v>
      </c>
      <c r="E121" s="133" t="s">
        <v>1619</v>
      </c>
      <c r="F121" s="134" t="s">
        <v>283</v>
      </c>
      <c r="G121" s="135" t="s">
        <v>43</v>
      </c>
      <c r="H121" s="134" t="s">
        <v>454</v>
      </c>
      <c r="I121" s="137"/>
      <c r="J121" s="47" t="str">
        <f t="shared" si="1"/>
        <v>15</v>
      </c>
    </row>
    <row r="122" spans="1:10" ht="17.25" hidden="1" customHeight="1">
      <c r="A122" s="134">
        <v>5</v>
      </c>
      <c r="B122" s="147" t="s">
        <v>2421</v>
      </c>
      <c r="C122" s="153" t="s">
        <v>614</v>
      </c>
      <c r="D122" s="154" t="s">
        <v>1079</v>
      </c>
      <c r="E122" s="133" t="s">
        <v>899</v>
      </c>
      <c r="F122" s="134" t="s">
        <v>283</v>
      </c>
      <c r="G122" s="134"/>
      <c r="H122" s="134" t="s">
        <v>454</v>
      </c>
      <c r="I122" s="137"/>
      <c r="J122" s="47" t="str">
        <f t="shared" si="1"/>
        <v>15</v>
      </c>
    </row>
    <row r="123" spans="1:10" ht="17.25" hidden="1" customHeight="1">
      <c r="A123" s="134">
        <v>6</v>
      </c>
      <c r="B123" s="147" t="s">
        <v>2422</v>
      </c>
      <c r="C123" s="153" t="s">
        <v>2423</v>
      </c>
      <c r="D123" s="154" t="s">
        <v>2424</v>
      </c>
      <c r="E123" s="133" t="s">
        <v>2425</v>
      </c>
      <c r="F123" s="134" t="s">
        <v>283</v>
      </c>
      <c r="G123" s="134"/>
      <c r="H123" s="134" t="s">
        <v>474</v>
      </c>
      <c r="I123" s="137"/>
      <c r="J123" s="47" t="str">
        <f t="shared" si="1"/>
        <v>15</v>
      </c>
    </row>
    <row r="124" spans="1:10" ht="17.25" hidden="1" customHeight="1">
      <c r="A124" s="134">
        <v>7</v>
      </c>
      <c r="B124" s="147" t="s">
        <v>2426</v>
      </c>
      <c r="C124" s="153" t="s">
        <v>1014</v>
      </c>
      <c r="D124" s="154" t="s">
        <v>1249</v>
      </c>
      <c r="E124" s="133" t="s">
        <v>906</v>
      </c>
      <c r="F124" s="134" t="s">
        <v>283</v>
      </c>
      <c r="G124" s="134"/>
      <c r="H124" s="134" t="s">
        <v>474</v>
      </c>
      <c r="I124" s="137"/>
      <c r="J124" s="47" t="str">
        <f t="shared" si="1"/>
        <v>15</v>
      </c>
    </row>
    <row r="125" spans="1:10" ht="17.25" hidden="1" customHeight="1">
      <c r="A125" s="134">
        <v>8</v>
      </c>
      <c r="B125" s="147" t="s">
        <v>2427</v>
      </c>
      <c r="C125" s="153" t="s">
        <v>2428</v>
      </c>
      <c r="D125" s="154" t="s">
        <v>1249</v>
      </c>
      <c r="E125" s="133" t="s">
        <v>2429</v>
      </c>
      <c r="F125" s="134" t="s">
        <v>283</v>
      </c>
      <c r="G125" s="134"/>
      <c r="H125" s="134" t="s">
        <v>454</v>
      </c>
      <c r="I125" s="137"/>
      <c r="J125" s="47" t="str">
        <f t="shared" si="1"/>
        <v>15</v>
      </c>
    </row>
    <row r="126" spans="1:10" ht="17.25" hidden="1" customHeight="1">
      <c r="A126" s="134">
        <v>9</v>
      </c>
      <c r="B126" s="147" t="s">
        <v>2430</v>
      </c>
      <c r="C126" s="153" t="s">
        <v>610</v>
      </c>
      <c r="D126" s="154" t="s">
        <v>687</v>
      </c>
      <c r="E126" s="133" t="s">
        <v>922</v>
      </c>
      <c r="F126" s="134" t="s">
        <v>283</v>
      </c>
      <c r="G126" s="134"/>
      <c r="H126" s="134" t="s">
        <v>474</v>
      </c>
      <c r="I126" s="137"/>
      <c r="J126" s="47" t="str">
        <f t="shared" si="1"/>
        <v>15</v>
      </c>
    </row>
    <row r="127" spans="1:10" ht="17.25" hidden="1" customHeight="1">
      <c r="A127" s="134">
        <v>10</v>
      </c>
      <c r="B127" s="147" t="s">
        <v>2431</v>
      </c>
      <c r="C127" s="153" t="s">
        <v>2326</v>
      </c>
      <c r="D127" s="154" t="s">
        <v>695</v>
      </c>
      <c r="E127" s="133" t="s">
        <v>2432</v>
      </c>
      <c r="F127" s="134" t="s">
        <v>283</v>
      </c>
      <c r="G127" s="134"/>
      <c r="H127" s="134" t="s">
        <v>474</v>
      </c>
      <c r="I127" s="137"/>
      <c r="J127" s="47" t="str">
        <f t="shared" si="1"/>
        <v>15</v>
      </c>
    </row>
    <row r="128" spans="1:10" ht="17.25" hidden="1" customHeight="1">
      <c r="A128" s="134">
        <v>11</v>
      </c>
      <c r="B128" s="147" t="s">
        <v>2433</v>
      </c>
      <c r="C128" s="153" t="s">
        <v>1886</v>
      </c>
      <c r="D128" s="154" t="s">
        <v>1088</v>
      </c>
      <c r="E128" s="133" t="s">
        <v>2434</v>
      </c>
      <c r="F128" s="134" t="s">
        <v>283</v>
      </c>
      <c r="G128" s="134"/>
      <c r="H128" s="134" t="s">
        <v>474</v>
      </c>
      <c r="I128" s="137"/>
      <c r="J128" s="47" t="str">
        <f t="shared" si="1"/>
        <v>15</v>
      </c>
    </row>
    <row r="129" spans="1:10" ht="17.25" hidden="1" customHeight="1">
      <c r="A129" s="134">
        <v>12</v>
      </c>
      <c r="B129" s="147" t="s">
        <v>2435</v>
      </c>
      <c r="C129" s="153" t="s">
        <v>2436</v>
      </c>
      <c r="D129" s="154" t="s">
        <v>1088</v>
      </c>
      <c r="E129" s="133" t="s">
        <v>1586</v>
      </c>
      <c r="F129" s="134" t="s">
        <v>283</v>
      </c>
      <c r="G129" s="134"/>
      <c r="H129" s="134" t="s">
        <v>474</v>
      </c>
      <c r="I129" s="137"/>
      <c r="J129" s="47" t="str">
        <f t="shared" si="1"/>
        <v>15</v>
      </c>
    </row>
    <row r="130" spans="1:10" ht="17.25" hidden="1" customHeight="1">
      <c r="A130" s="134">
        <v>13</v>
      </c>
      <c r="B130" s="147" t="s">
        <v>2437</v>
      </c>
      <c r="C130" s="153" t="s">
        <v>2073</v>
      </c>
      <c r="D130" s="154" t="s">
        <v>706</v>
      </c>
      <c r="E130" s="133" t="s">
        <v>1143</v>
      </c>
      <c r="F130" s="134" t="s">
        <v>283</v>
      </c>
      <c r="G130" s="134"/>
      <c r="H130" s="134" t="s">
        <v>474</v>
      </c>
      <c r="I130" s="137"/>
      <c r="J130" s="47" t="str">
        <f t="shared" si="1"/>
        <v>15</v>
      </c>
    </row>
    <row r="131" spans="1:10" ht="17.25" hidden="1" customHeight="1">
      <c r="A131" s="134">
        <v>14</v>
      </c>
      <c r="B131" s="147" t="s">
        <v>2438</v>
      </c>
      <c r="C131" s="153" t="s">
        <v>2439</v>
      </c>
      <c r="D131" s="154" t="s">
        <v>710</v>
      </c>
      <c r="E131" s="133" t="s">
        <v>664</v>
      </c>
      <c r="F131" s="134" t="s">
        <v>283</v>
      </c>
      <c r="G131" s="134"/>
      <c r="H131" s="134" t="s">
        <v>454</v>
      </c>
      <c r="I131" s="137"/>
      <c r="J131" s="47" t="str">
        <f t="shared" ref="J131:J194" si="2">LEFT(F131,2)</f>
        <v>15</v>
      </c>
    </row>
    <row r="132" spans="1:10" ht="17.25" hidden="1" customHeight="1">
      <c r="A132" s="134">
        <v>15</v>
      </c>
      <c r="B132" s="147" t="s">
        <v>2440</v>
      </c>
      <c r="C132" s="153" t="s">
        <v>754</v>
      </c>
      <c r="D132" s="154" t="s">
        <v>2441</v>
      </c>
      <c r="E132" s="133" t="s">
        <v>465</v>
      </c>
      <c r="F132" s="134" t="s">
        <v>283</v>
      </c>
      <c r="G132" s="134"/>
      <c r="H132" s="134" t="s">
        <v>474</v>
      </c>
      <c r="I132" s="137"/>
      <c r="J132" s="47" t="str">
        <f t="shared" si="2"/>
        <v>15</v>
      </c>
    </row>
    <row r="133" spans="1:10" ht="17.25" hidden="1" customHeight="1">
      <c r="A133" s="134">
        <v>16</v>
      </c>
      <c r="B133" s="147" t="s">
        <v>2442</v>
      </c>
      <c r="C133" s="153" t="s">
        <v>471</v>
      </c>
      <c r="D133" s="154" t="s">
        <v>1544</v>
      </c>
      <c r="E133" s="133" t="s">
        <v>720</v>
      </c>
      <c r="F133" s="134" t="s">
        <v>283</v>
      </c>
      <c r="G133" s="134"/>
      <c r="H133" s="134" t="s">
        <v>474</v>
      </c>
      <c r="I133" s="137"/>
      <c r="J133" s="47" t="str">
        <f t="shared" si="2"/>
        <v>15</v>
      </c>
    </row>
    <row r="134" spans="1:10" ht="17.25" hidden="1" customHeight="1">
      <c r="A134" s="134">
        <v>17</v>
      </c>
      <c r="B134" s="147" t="s">
        <v>2443</v>
      </c>
      <c r="C134" s="153" t="s">
        <v>1530</v>
      </c>
      <c r="D134" s="154" t="s">
        <v>518</v>
      </c>
      <c r="E134" s="133" t="s">
        <v>1551</v>
      </c>
      <c r="F134" s="134" t="s">
        <v>283</v>
      </c>
      <c r="G134" s="134"/>
      <c r="H134" s="134" t="s">
        <v>454</v>
      </c>
      <c r="I134" s="137"/>
      <c r="J134" s="47" t="str">
        <f t="shared" si="2"/>
        <v>15</v>
      </c>
    </row>
    <row r="135" spans="1:10" ht="17.25" hidden="1" customHeight="1">
      <c r="A135" s="134">
        <v>18</v>
      </c>
      <c r="B135" s="147" t="s">
        <v>2444</v>
      </c>
      <c r="C135" s="153" t="s">
        <v>2445</v>
      </c>
      <c r="D135" s="154" t="s">
        <v>915</v>
      </c>
      <c r="E135" s="133" t="s">
        <v>2446</v>
      </c>
      <c r="F135" s="134" t="s">
        <v>283</v>
      </c>
      <c r="G135" s="134"/>
      <c r="H135" s="134" t="s">
        <v>474</v>
      </c>
      <c r="I135" s="137"/>
      <c r="J135" s="47" t="str">
        <f t="shared" si="2"/>
        <v>15</v>
      </c>
    </row>
    <row r="136" spans="1:10" ht="17.25" hidden="1" customHeight="1">
      <c r="A136" s="134">
        <v>19</v>
      </c>
      <c r="B136" s="147" t="s">
        <v>2447</v>
      </c>
      <c r="C136" s="153" t="s">
        <v>1682</v>
      </c>
      <c r="D136" s="154" t="s">
        <v>543</v>
      </c>
      <c r="E136" s="133" t="s">
        <v>2000</v>
      </c>
      <c r="F136" s="134" t="s">
        <v>283</v>
      </c>
      <c r="G136" s="134"/>
      <c r="H136" s="134" t="s">
        <v>474</v>
      </c>
      <c r="I136" s="137"/>
      <c r="J136" s="47" t="str">
        <f t="shared" si="2"/>
        <v>15</v>
      </c>
    </row>
    <row r="137" spans="1:10" ht="17.25" hidden="1" customHeight="1">
      <c r="A137" s="134">
        <v>20</v>
      </c>
      <c r="B137" s="147" t="s">
        <v>2448</v>
      </c>
      <c r="C137" s="153" t="s">
        <v>1117</v>
      </c>
      <c r="D137" s="154" t="s">
        <v>557</v>
      </c>
      <c r="E137" s="133" t="s">
        <v>2449</v>
      </c>
      <c r="F137" s="134" t="s">
        <v>283</v>
      </c>
      <c r="G137" s="134"/>
      <c r="H137" s="134" t="s">
        <v>474</v>
      </c>
      <c r="I137" s="137"/>
      <c r="J137" s="47" t="str">
        <f t="shared" si="2"/>
        <v>15</v>
      </c>
    </row>
    <row r="138" spans="1:10" ht="17.25" hidden="1" customHeight="1">
      <c r="A138" s="134">
        <v>21</v>
      </c>
      <c r="B138" s="147" t="s">
        <v>2450</v>
      </c>
      <c r="C138" s="153" t="s">
        <v>2451</v>
      </c>
      <c r="D138" s="154" t="s">
        <v>945</v>
      </c>
      <c r="E138" s="133" t="s">
        <v>624</v>
      </c>
      <c r="F138" s="134" t="s">
        <v>283</v>
      </c>
      <c r="G138" s="134"/>
      <c r="H138" s="134" t="s">
        <v>474</v>
      </c>
      <c r="I138" s="137"/>
      <c r="J138" s="47" t="str">
        <f t="shared" si="2"/>
        <v>15</v>
      </c>
    </row>
    <row r="139" spans="1:10" ht="17.25" hidden="1" customHeight="1">
      <c r="A139" s="134">
        <v>22</v>
      </c>
      <c r="B139" s="147" t="s">
        <v>2452</v>
      </c>
      <c r="C139" s="153" t="s">
        <v>2453</v>
      </c>
      <c r="D139" s="154" t="s">
        <v>565</v>
      </c>
      <c r="E139" s="133" t="s">
        <v>2454</v>
      </c>
      <c r="F139" s="134" t="s">
        <v>283</v>
      </c>
      <c r="G139" s="134"/>
      <c r="H139" s="134" t="s">
        <v>474</v>
      </c>
      <c r="I139" s="137"/>
      <c r="J139" s="47" t="str">
        <f t="shared" si="2"/>
        <v>15</v>
      </c>
    </row>
    <row r="140" spans="1:10" ht="17.25" hidden="1" customHeight="1">
      <c r="A140" s="134">
        <v>23</v>
      </c>
      <c r="B140" s="147" t="s">
        <v>2455</v>
      </c>
      <c r="C140" s="153" t="s">
        <v>2456</v>
      </c>
      <c r="D140" s="154" t="s">
        <v>745</v>
      </c>
      <c r="E140" s="133" t="s">
        <v>1707</v>
      </c>
      <c r="F140" s="134" t="s">
        <v>283</v>
      </c>
      <c r="G140" s="134"/>
      <c r="H140" s="134" t="s">
        <v>454</v>
      </c>
      <c r="I140" s="137"/>
      <c r="J140" s="47" t="str">
        <f t="shared" si="2"/>
        <v>15</v>
      </c>
    </row>
    <row r="141" spans="1:10" ht="17.25" hidden="1" customHeight="1">
      <c r="A141" s="134">
        <v>24</v>
      </c>
      <c r="B141" s="147" t="s">
        <v>2457</v>
      </c>
      <c r="C141" s="153" t="s">
        <v>606</v>
      </c>
      <c r="D141" s="154" t="s">
        <v>953</v>
      </c>
      <c r="E141" s="133" t="s">
        <v>1296</v>
      </c>
      <c r="F141" s="134" t="s">
        <v>283</v>
      </c>
      <c r="G141" s="134"/>
      <c r="H141" s="134" t="s">
        <v>474</v>
      </c>
      <c r="I141" s="137"/>
      <c r="J141" s="47" t="str">
        <f t="shared" si="2"/>
        <v>15</v>
      </c>
    </row>
    <row r="142" spans="1:10" ht="17.25" hidden="1" customHeight="1">
      <c r="A142" s="134">
        <v>25</v>
      </c>
      <c r="B142" s="147" t="s">
        <v>2458</v>
      </c>
      <c r="C142" s="153" t="s">
        <v>2459</v>
      </c>
      <c r="D142" s="154" t="s">
        <v>759</v>
      </c>
      <c r="E142" s="133" t="s">
        <v>756</v>
      </c>
      <c r="F142" s="134" t="s">
        <v>283</v>
      </c>
      <c r="G142" s="134"/>
      <c r="H142" s="134" t="s">
        <v>474</v>
      </c>
      <c r="I142" s="137"/>
      <c r="J142" s="47" t="str">
        <f t="shared" si="2"/>
        <v>15</v>
      </c>
    </row>
    <row r="143" spans="1:10" ht="17.25" hidden="1" customHeight="1">
      <c r="A143" s="134">
        <v>26</v>
      </c>
      <c r="B143" s="147" t="s">
        <v>2460</v>
      </c>
      <c r="C143" s="153" t="s">
        <v>2461</v>
      </c>
      <c r="D143" s="154" t="s">
        <v>759</v>
      </c>
      <c r="E143" s="133" t="s">
        <v>2042</v>
      </c>
      <c r="F143" s="134" t="s">
        <v>283</v>
      </c>
      <c r="G143" s="134"/>
      <c r="H143" s="134" t="s">
        <v>474</v>
      </c>
      <c r="I143" s="137"/>
      <c r="J143" s="47" t="str">
        <f t="shared" si="2"/>
        <v>15</v>
      </c>
    </row>
    <row r="144" spans="1:10" ht="17.25" hidden="1" customHeight="1">
      <c r="A144" s="134">
        <v>27</v>
      </c>
      <c r="B144" s="147" t="s">
        <v>2462</v>
      </c>
      <c r="C144" s="153" t="s">
        <v>2463</v>
      </c>
      <c r="D144" s="154" t="s">
        <v>767</v>
      </c>
      <c r="E144" s="133" t="s">
        <v>2464</v>
      </c>
      <c r="F144" s="134" t="s">
        <v>283</v>
      </c>
      <c r="G144" s="134"/>
      <c r="H144" s="134" t="s">
        <v>474</v>
      </c>
      <c r="I144" s="137"/>
      <c r="J144" s="47" t="str">
        <f t="shared" si="2"/>
        <v>15</v>
      </c>
    </row>
    <row r="145" spans="1:10" ht="17.25" hidden="1" customHeight="1">
      <c r="A145" s="134">
        <v>28</v>
      </c>
      <c r="B145" s="147" t="s">
        <v>2465</v>
      </c>
      <c r="C145" s="153" t="s">
        <v>471</v>
      </c>
      <c r="D145" s="154" t="s">
        <v>2254</v>
      </c>
      <c r="E145" s="133" t="s">
        <v>865</v>
      </c>
      <c r="F145" s="134" t="s">
        <v>283</v>
      </c>
      <c r="G145" s="134"/>
      <c r="H145" s="134" t="s">
        <v>474</v>
      </c>
      <c r="I145" s="137"/>
      <c r="J145" s="47" t="str">
        <f t="shared" si="2"/>
        <v>15</v>
      </c>
    </row>
    <row r="146" spans="1:10" ht="17.25" hidden="1" customHeight="1">
      <c r="A146" s="134">
        <v>29</v>
      </c>
      <c r="B146" s="147" t="s">
        <v>2466</v>
      </c>
      <c r="C146" s="153" t="s">
        <v>2467</v>
      </c>
      <c r="D146" s="154" t="s">
        <v>587</v>
      </c>
      <c r="E146" s="133" t="s">
        <v>2468</v>
      </c>
      <c r="F146" s="134" t="s">
        <v>283</v>
      </c>
      <c r="G146" s="134"/>
      <c r="H146" s="134" t="s">
        <v>474</v>
      </c>
      <c r="I146" s="137"/>
      <c r="J146" s="47" t="str">
        <f t="shared" si="2"/>
        <v>15</v>
      </c>
    </row>
    <row r="147" spans="1:10" ht="17.25" hidden="1" customHeight="1">
      <c r="A147" s="134">
        <v>30</v>
      </c>
      <c r="B147" s="147" t="s">
        <v>2469</v>
      </c>
      <c r="C147" s="153" t="s">
        <v>1014</v>
      </c>
      <c r="D147" s="154" t="s">
        <v>1990</v>
      </c>
      <c r="E147" s="133" t="s">
        <v>2470</v>
      </c>
      <c r="F147" s="134" t="s">
        <v>283</v>
      </c>
      <c r="G147" s="134"/>
      <c r="H147" s="134" t="s">
        <v>474</v>
      </c>
      <c r="I147" s="137"/>
      <c r="J147" s="47" t="str">
        <f t="shared" si="2"/>
        <v>15</v>
      </c>
    </row>
    <row r="148" spans="1:10" ht="17.25" hidden="1" customHeight="1">
      <c r="A148" s="134">
        <v>31</v>
      </c>
      <c r="B148" s="147" t="s">
        <v>2471</v>
      </c>
      <c r="C148" s="153" t="s">
        <v>2472</v>
      </c>
      <c r="D148" s="154" t="s">
        <v>595</v>
      </c>
      <c r="E148" s="133" t="s">
        <v>1928</v>
      </c>
      <c r="F148" s="134" t="s">
        <v>283</v>
      </c>
      <c r="G148" s="134"/>
      <c r="H148" s="134" t="s">
        <v>474</v>
      </c>
      <c r="I148" s="137"/>
      <c r="J148" s="47" t="str">
        <f t="shared" si="2"/>
        <v>15</v>
      </c>
    </row>
    <row r="149" spans="1:10" ht="17.25" hidden="1" customHeight="1">
      <c r="A149" s="134">
        <v>32</v>
      </c>
      <c r="B149" s="147" t="s">
        <v>2473</v>
      </c>
      <c r="C149" s="153" t="s">
        <v>614</v>
      </c>
      <c r="D149" s="154" t="s">
        <v>595</v>
      </c>
      <c r="E149" s="133" t="s">
        <v>2474</v>
      </c>
      <c r="F149" s="134" t="s">
        <v>283</v>
      </c>
      <c r="G149" s="135" t="s">
        <v>483</v>
      </c>
      <c r="H149" s="134" t="s">
        <v>474</v>
      </c>
      <c r="I149" s="137"/>
      <c r="J149" s="47" t="str">
        <f t="shared" si="2"/>
        <v>15</v>
      </c>
    </row>
    <row r="150" spans="1:10" ht="17.25" hidden="1" customHeight="1">
      <c r="A150" s="134">
        <v>33</v>
      </c>
      <c r="B150" s="147" t="s">
        <v>2475</v>
      </c>
      <c r="C150" s="153" t="s">
        <v>2476</v>
      </c>
      <c r="D150" s="154" t="s">
        <v>595</v>
      </c>
      <c r="E150" s="133" t="s">
        <v>2477</v>
      </c>
      <c r="F150" s="134" t="s">
        <v>283</v>
      </c>
      <c r="G150" s="135" t="s">
        <v>604</v>
      </c>
      <c r="H150" s="134" t="s">
        <v>454</v>
      </c>
      <c r="I150" s="137"/>
      <c r="J150" s="47" t="str">
        <f t="shared" si="2"/>
        <v>15</v>
      </c>
    </row>
    <row r="151" spans="1:10" ht="17.25" hidden="1" customHeight="1">
      <c r="A151" s="134">
        <v>34</v>
      </c>
      <c r="B151" s="147" t="s">
        <v>2478</v>
      </c>
      <c r="C151" s="153" t="s">
        <v>843</v>
      </c>
      <c r="D151" s="154" t="s">
        <v>982</v>
      </c>
      <c r="E151" s="133" t="s">
        <v>1549</v>
      </c>
      <c r="F151" s="134" t="s">
        <v>283</v>
      </c>
      <c r="G151" s="134"/>
      <c r="H151" s="134" t="s">
        <v>474</v>
      </c>
      <c r="I151" s="137"/>
      <c r="J151" s="47" t="str">
        <f t="shared" si="2"/>
        <v>15</v>
      </c>
    </row>
    <row r="152" spans="1:10" ht="17.25" hidden="1" customHeight="1">
      <c r="A152" s="134">
        <v>35</v>
      </c>
      <c r="B152" s="147" t="s">
        <v>2479</v>
      </c>
      <c r="C152" s="153" t="s">
        <v>2184</v>
      </c>
      <c r="D152" s="154" t="s">
        <v>602</v>
      </c>
      <c r="E152" s="133" t="s">
        <v>1692</v>
      </c>
      <c r="F152" s="134" t="s">
        <v>283</v>
      </c>
      <c r="G152" s="134"/>
      <c r="H152" s="134" t="s">
        <v>474</v>
      </c>
      <c r="I152" s="137"/>
      <c r="J152" s="47" t="str">
        <f t="shared" si="2"/>
        <v>15</v>
      </c>
    </row>
    <row r="153" spans="1:10" ht="17.25" hidden="1" customHeight="1">
      <c r="A153" s="134">
        <v>36</v>
      </c>
      <c r="B153" s="147" t="s">
        <v>2480</v>
      </c>
      <c r="C153" s="153" t="s">
        <v>682</v>
      </c>
      <c r="D153" s="154" t="s">
        <v>985</v>
      </c>
      <c r="E153" s="133" t="s">
        <v>2481</v>
      </c>
      <c r="F153" s="134" t="s">
        <v>283</v>
      </c>
      <c r="G153" s="134"/>
      <c r="H153" s="134" t="s">
        <v>474</v>
      </c>
      <c r="I153" s="137"/>
      <c r="J153" s="47" t="str">
        <f t="shared" si="2"/>
        <v>15</v>
      </c>
    </row>
    <row r="154" spans="1:10" ht="17.25" hidden="1" customHeight="1">
      <c r="A154" s="134">
        <v>37</v>
      </c>
      <c r="B154" s="147" t="s">
        <v>2482</v>
      </c>
      <c r="C154" s="153" t="s">
        <v>2483</v>
      </c>
      <c r="D154" s="154" t="s">
        <v>988</v>
      </c>
      <c r="E154" s="133" t="s">
        <v>1131</v>
      </c>
      <c r="F154" s="134" t="s">
        <v>283</v>
      </c>
      <c r="G154" s="134"/>
      <c r="H154" s="134" t="s">
        <v>454</v>
      </c>
      <c r="I154" s="137"/>
      <c r="J154" s="47" t="str">
        <f t="shared" si="2"/>
        <v>15</v>
      </c>
    </row>
    <row r="155" spans="1:10" ht="17.25" hidden="1" customHeight="1">
      <c r="A155" s="134">
        <v>38</v>
      </c>
      <c r="B155" s="147" t="s">
        <v>2484</v>
      </c>
      <c r="C155" s="153" t="s">
        <v>471</v>
      </c>
      <c r="D155" s="154" t="s">
        <v>1995</v>
      </c>
      <c r="E155" s="133" t="s">
        <v>584</v>
      </c>
      <c r="F155" s="134" t="s">
        <v>283</v>
      </c>
      <c r="G155" s="134"/>
      <c r="H155" s="134" t="s">
        <v>474</v>
      </c>
      <c r="I155" s="137"/>
      <c r="J155" s="47" t="str">
        <f t="shared" si="2"/>
        <v>15</v>
      </c>
    </row>
    <row r="156" spans="1:10" ht="17.25" hidden="1" customHeight="1">
      <c r="A156" s="134">
        <v>39</v>
      </c>
      <c r="B156" s="147" t="s">
        <v>2485</v>
      </c>
      <c r="C156" s="153" t="s">
        <v>1276</v>
      </c>
      <c r="D156" s="154" t="s">
        <v>611</v>
      </c>
      <c r="E156" s="133" t="s">
        <v>637</v>
      </c>
      <c r="F156" s="134" t="s">
        <v>283</v>
      </c>
      <c r="G156" s="134"/>
      <c r="H156" s="134" t="s">
        <v>474</v>
      </c>
      <c r="I156" s="137"/>
      <c r="J156" s="47" t="str">
        <f t="shared" si="2"/>
        <v>15</v>
      </c>
    </row>
    <row r="157" spans="1:10" ht="17.25" hidden="1" customHeight="1">
      <c r="A157" s="134">
        <v>40</v>
      </c>
      <c r="B157" s="147" t="s">
        <v>2486</v>
      </c>
      <c r="C157" s="153" t="s">
        <v>2487</v>
      </c>
      <c r="D157" s="154" t="s">
        <v>631</v>
      </c>
      <c r="E157" s="133" t="s">
        <v>2124</v>
      </c>
      <c r="F157" s="134" t="s">
        <v>283</v>
      </c>
      <c r="G157" s="134"/>
      <c r="H157" s="134" t="s">
        <v>474</v>
      </c>
      <c r="I157" s="137"/>
      <c r="J157" s="47" t="str">
        <f t="shared" si="2"/>
        <v>15</v>
      </c>
    </row>
    <row r="158" spans="1:10" ht="17.25" hidden="1" customHeight="1">
      <c r="A158" s="134">
        <v>41</v>
      </c>
      <c r="B158" s="147" t="s">
        <v>2488</v>
      </c>
      <c r="C158" s="153" t="s">
        <v>914</v>
      </c>
      <c r="D158" s="154" t="s">
        <v>631</v>
      </c>
      <c r="E158" s="133" t="s">
        <v>2489</v>
      </c>
      <c r="F158" s="134" t="s">
        <v>283</v>
      </c>
      <c r="G158" s="134"/>
      <c r="H158" s="134" t="s">
        <v>474</v>
      </c>
      <c r="I158" s="138" t="s">
        <v>2490</v>
      </c>
      <c r="J158" s="47" t="str">
        <f t="shared" si="2"/>
        <v>15</v>
      </c>
    </row>
    <row r="159" spans="1:10" ht="17.25" hidden="1" customHeight="1">
      <c r="A159" s="134">
        <v>42</v>
      </c>
      <c r="B159" s="147" t="s">
        <v>2491</v>
      </c>
      <c r="C159" s="153" t="s">
        <v>1832</v>
      </c>
      <c r="D159" s="154" t="s">
        <v>640</v>
      </c>
      <c r="E159" s="133" t="s">
        <v>2492</v>
      </c>
      <c r="F159" s="134" t="s">
        <v>283</v>
      </c>
      <c r="G159" s="134"/>
      <c r="H159" s="134" t="s">
        <v>474</v>
      </c>
      <c r="I159" s="137"/>
      <c r="J159" s="47" t="str">
        <f t="shared" si="2"/>
        <v>15</v>
      </c>
    </row>
    <row r="160" spans="1:10" ht="17.25" hidden="1" customHeight="1">
      <c r="A160" s="134">
        <v>43</v>
      </c>
      <c r="B160" s="147" t="s">
        <v>2493</v>
      </c>
      <c r="C160" s="153" t="s">
        <v>610</v>
      </c>
      <c r="D160" s="154" t="s">
        <v>833</v>
      </c>
      <c r="E160" s="133" t="s">
        <v>1755</v>
      </c>
      <c r="F160" s="134" t="s">
        <v>283</v>
      </c>
      <c r="G160" s="134"/>
      <c r="H160" s="134" t="s">
        <v>454</v>
      </c>
      <c r="I160" s="137"/>
      <c r="J160" s="47" t="str">
        <f t="shared" si="2"/>
        <v>15</v>
      </c>
    </row>
    <row r="161" spans="1:10" ht="17.25" hidden="1" customHeight="1">
      <c r="A161" s="134">
        <v>44</v>
      </c>
      <c r="B161" s="147" t="s">
        <v>2494</v>
      </c>
      <c r="C161" s="153" t="s">
        <v>1632</v>
      </c>
      <c r="D161" s="154" t="s">
        <v>2495</v>
      </c>
      <c r="E161" s="133" t="s">
        <v>2496</v>
      </c>
      <c r="F161" s="134" t="s">
        <v>283</v>
      </c>
      <c r="G161" s="134"/>
      <c r="H161" s="134" t="s">
        <v>474</v>
      </c>
      <c r="I161" s="137"/>
      <c r="J161" s="47" t="str">
        <f t="shared" si="2"/>
        <v>15</v>
      </c>
    </row>
    <row r="162" spans="1:10" ht="17.25" hidden="1" customHeight="1">
      <c r="A162" s="134">
        <v>45</v>
      </c>
      <c r="B162" s="147" t="s">
        <v>2497</v>
      </c>
      <c r="C162" s="153" t="s">
        <v>1487</v>
      </c>
      <c r="D162" s="154" t="s">
        <v>2495</v>
      </c>
      <c r="E162" s="133" t="s">
        <v>2296</v>
      </c>
      <c r="F162" s="134" t="s">
        <v>283</v>
      </c>
      <c r="G162" s="134"/>
      <c r="H162" s="134" t="s">
        <v>474</v>
      </c>
      <c r="I162" s="137"/>
      <c r="J162" s="47" t="str">
        <f t="shared" si="2"/>
        <v>15</v>
      </c>
    </row>
    <row r="163" spans="1:10" ht="17.25" hidden="1" customHeight="1">
      <c r="A163" s="134">
        <v>46</v>
      </c>
      <c r="B163" s="147" t="s">
        <v>2498</v>
      </c>
      <c r="C163" s="153" t="s">
        <v>2499</v>
      </c>
      <c r="D163" s="154" t="s">
        <v>837</v>
      </c>
      <c r="E163" s="133" t="s">
        <v>2500</v>
      </c>
      <c r="F163" s="134" t="s">
        <v>283</v>
      </c>
      <c r="G163" s="134"/>
      <c r="H163" s="134" t="s">
        <v>454</v>
      </c>
      <c r="I163" s="137"/>
      <c r="J163" s="47" t="str">
        <f t="shared" si="2"/>
        <v>15</v>
      </c>
    </row>
    <row r="164" spans="1:10" ht="17.25" hidden="1" customHeight="1">
      <c r="A164" s="134">
        <v>47</v>
      </c>
      <c r="B164" s="147" t="s">
        <v>2501</v>
      </c>
      <c r="C164" s="153" t="s">
        <v>1487</v>
      </c>
      <c r="D164" s="154" t="s">
        <v>2502</v>
      </c>
      <c r="E164" s="133" t="s">
        <v>2128</v>
      </c>
      <c r="F164" s="134" t="s">
        <v>283</v>
      </c>
      <c r="G164" s="134"/>
      <c r="H164" s="134" t="s">
        <v>474</v>
      </c>
      <c r="I164" s="137"/>
      <c r="J164" s="47" t="str">
        <f t="shared" si="2"/>
        <v>15</v>
      </c>
    </row>
    <row r="165" spans="1:10" ht="17.25" hidden="1" customHeight="1">
      <c r="A165" s="134">
        <v>48</v>
      </c>
      <c r="B165" s="147" t="s">
        <v>2503</v>
      </c>
      <c r="C165" s="153" t="s">
        <v>2504</v>
      </c>
      <c r="D165" s="154" t="s">
        <v>644</v>
      </c>
      <c r="E165" s="133" t="s">
        <v>2000</v>
      </c>
      <c r="F165" s="134" t="s">
        <v>283</v>
      </c>
      <c r="G165" s="134"/>
      <c r="H165" s="134" t="s">
        <v>474</v>
      </c>
      <c r="I165" s="137"/>
      <c r="J165" s="47" t="str">
        <f t="shared" si="2"/>
        <v>15</v>
      </c>
    </row>
    <row r="166" spans="1:10" ht="17.25" hidden="1" customHeight="1">
      <c r="A166" s="134">
        <v>49</v>
      </c>
      <c r="B166" s="147" t="s">
        <v>2505</v>
      </c>
      <c r="C166" s="153" t="s">
        <v>2198</v>
      </c>
      <c r="D166" s="154" t="s">
        <v>1018</v>
      </c>
      <c r="E166" s="133" t="s">
        <v>2506</v>
      </c>
      <c r="F166" s="134" t="s">
        <v>283</v>
      </c>
      <c r="G166" s="134"/>
      <c r="H166" s="134" t="s">
        <v>474</v>
      </c>
      <c r="I166" s="137"/>
      <c r="J166" s="47" t="str">
        <f t="shared" si="2"/>
        <v>15</v>
      </c>
    </row>
    <row r="167" spans="1:10" ht="17.25" hidden="1" customHeight="1">
      <c r="A167" s="134">
        <v>50</v>
      </c>
      <c r="B167" s="147" t="s">
        <v>2507</v>
      </c>
      <c r="C167" s="153" t="s">
        <v>2508</v>
      </c>
      <c r="D167" s="154" t="s">
        <v>1635</v>
      </c>
      <c r="E167" s="133" t="s">
        <v>2509</v>
      </c>
      <c r="F167" s="134" t="s">
        <v>283</v>
      </c>
      <c r="G167" s="134"/>
      <c r="H167" s="134" t="s">
        <v>474</v>
      </c>
      <c r="I167" s="137"/>
      <c r="J167" s="47" t="str">
        <f t="shared" si="2"/>
        <v>15</v>
      </c>
    </row>
    <row r="168" spans="1:10" ht="17.25" hidden="1" customHeight="1">
      <c r="A168" s="134">
        <v>51</v>
      </c>
      <c r="B168" s="147" t="s">
        <v>2510</v>
      </c>
      <c r="C168" s="153" t="s">
        <v>2511</v>
      </c>
      <c r="D168" s="154" t="s">
        <v>2512</v>
      </c>
      <c r="E168" s="133" t="s">
        <v>573</v>
      </c>
      <c r="F168" s="134" t="s">
        <v>283</v>
      </c>
      <c r="G168" s="134"/>
      <c r="H168" s="134" t="s">
        <v>474</v>
      </c>
      <c r="I168" s="137"/>
      <c r="J168" s="47" t="str">
        <f t="shared" si="2"/>
        <v>15</v>
      </c>
    </row>
    <row r="169" spans="1:10" ht="17.25" hidden="1" customHeight="1">
      <c r="A169" s="134">
        <v>52</v>
      </c>
      <c r="B169" s="147" t="s">
        <v>2513</v>
      </c>
      <c r="C169" s="153" t="s">
        <v>560</v>
      </c>
      <c r="D169" s="154" t="s">
        <v>2514</v>
      </c>
      <c r="E169" s="133" t="s">
        <v>912</v>
      </c>
      <c r="F169" s="134" t="s">
        <v>283</v>
      </c>
      <c r="G169" s="134"/>
      <c r="H169" s="134" t="s">
        <v>454</v>
      </c>
      <c r="I169" s="137"/>
      <c r="J169" s="47" t="str">
        <f t="shared" si="2"/>
        <v>15</v>
      </c>
    </row>
    <row r="170" spans="1:10" ht="17.25" hidden="1" customHeight="1">
      <c r="A170" s="134">
        <v>53</v>
      </c>
      <c r="B170" s="147" t="s">
        <v>2515</v>
      </c>
      <c r="C170" s="153" t="s">
        <v>1792</v>
      </c>
      <c r="D170" s="154" t="s">
        <v>850</v>
      </c>
      <c r="E170" s="133" t="s">
        <v>1281</v>
      </c>
      <c r="F170" s="134" t="s">
        <v>283</v>
      </c>
      <c r="G170" s="134"/>
      <c r="H170" s="134" t="s">
        <v>454</v>
      </c>
      <c r="I170" s="137"/>
      <c r="J170" s="47" t="str">
        <f t="shared" si="2"/>
        <v>15</v>
      </c>
    </row>
    <row r="171" spans="1:10" ht="17.25" hidden="1" customHeight="1">
      <c r="A171" s="134">
        <v>54</v>
      </c>
      <c r="B171" s="147" t="s">
        <v>2516</v>
      </c>
      <c r="C171" s="153" t="s">
        <v>582</v>
      </c>
      <c r="D171" s="154" t="s">
        <v>2517</v>
      </c>
      <c r="E171" s="133" t="s">
        <v>2296</v>
      </c>
      <c r="F171" s="134" t="s">
        <v>283</v>
      </c>
      <c r="G171" s="134"/>
      <c r="H171" s="134" t="s">
        <v>474</v>
      </c>
      <c r="I171" s="137"/>
      <c r="J171" s="47" t="str">
        <f t="shared" si="2"/>
        <v>15</v>
      </c>
    </row>
    <row r="172" spans="1:10" ht="17.25" hidden="1" customHeight="1">
      <c r="A172" s="134">
        <v>55</v>
      </c>
      <c r="B172" s="147" t="s">
        <v>2518</v>
      </c>
      <c r="C172" s="153" t="s">
        <v>2198</v>
      </c>
      <c r="D172" s="154" t="s">
        <v>2519</v>
      </c>
      <c r="E172" s="133" t="s">
        <v>547</v>
      </c>
      <c r="F172" s="134" t="s">
        <v>283</v>
      </c>
      <c r="G172" s="134"/>
      <c r="H172" s="134" t="s">
        <v>474</v>
      </c>
      <c r="I172" s="137"/>
      <c r="J172" s="47" t="str">
        <f t="shared" si="2"/>
        <v>15</v>
      </c>
    </row>
    <row r="173" spans="1:10" ht="17.25" hidden="1" customHeight="1">
      <c r="A173" s="134">
        <v>56</v>
      </c>
      <c r="B173" s="147" t="s">
        <v>2520</v>
      </c>
      <c r="C173" s="153" t="s">
        <v>1341</v>
      </c>
      <c r="D173" s="154" t="s">
        <v>2151</v>
      </c>
      <c r="E173" s="133" t="s">
        <v>2409</v>
      </c>
      <c r="F173" s="134" t="s">
        <v>283</v>
      </c>
      <c r="G173" s="134"/>
      <c r="H173" s="134" t="s">
        <v>474</v>
      </c>
      <c r="I173" s="137"/>
      <c r="J173" s="47" t="str">
        <f t="shared" si="2"/>
        <v>15</v>
      </c>
    </row>
    <row r="174" spans="1:10" ht="17.25" hidden="1" customHeight="1">
      <c r="A174" s="134">
        <v>1</v>
      </c>
      <c r="B174" s="147" t="s">
        <v>2521</v>
      </c>
      <c r="C174" s="153" t="s">
        <v>2522</v>
      </c>
      <c r="D174" s="154" t="s">
        <v>451</v>
      </c>
      <c r="E174" s="133" t="s">
        <v>1185</v>
      </c>
      <c r="F174" s="136" t="s">
        <v>286</v>
      </c>
      <c r="G174" s="134"/>
      <c r="H174" s="134" t="s">
        <v>454</v>
      </c>
      <c r="I174" s="137"/>
      <c r="J174" s="47" t="str">
        <f t="shared" si="2"/>
        <v>15</v>
      </c>
    </row>
    <row r="175" spans="1:10" ht="17.25" hidden="1" customHeight="1">
      <c r="A175" s="134">
        <v>2</v>
      </c>
      <c r="B175" s="147" t="s">
        <v>2523</v>
      </c>
      <c r="C175" s="153" t="s">
        <v>2524</v>
      </c>
      <c r="D175" s="154" t="s">
        <v>460</v>
      </c>
      <c r="E175" s="133" t="s">
        <v>1345</v>
      </c>
      <c r="F175" s="134" t="s">
        <v>286</v>
      </c>
      <c r="G175" s="134"/>
      <c r="H175" s="134" t="s">
        <v>474</v>
      </c>
      <c r="I175" s="137"/>
      <c r="J175" s="47" t="str">
        <f t="shared" si="2"/>
        <v>15</v>
      </c>
    </row>
    <row r="176" spans="1:10" ht="17.25" hidden="1" customHeight="1">
      <c r="A176" s="134">
        <v>3</v>
      </c>
      <c r="B176" s="147" t="s">
        <v>2525</v>
      </c>
      <c r="C176" s="153" t="s">
        <v>1120</v>
      </c>
      <c r="D176" s="154" t="s">
        <v>460</v>
      </c>
      <c r="E176" s="133" t="s">
        <v>2526</v>
      </c>
      <c r="F176" s="134" t="s">
        <v>286</v>
      </c>
      <c r="G176" s="134"/>
      <c r="H176" s="134" t="s">
        <v>474</v>
      </c>
      <c r="I176" s="137"/>
      <c r="J176" s="47" t="str">
        <f t="shared" si="2"/>
        <v>15</v>
      </c>
    </row>
    <row r="177" spans="1:10" ht="17.25" hidden="1" customHeight="1">
      <c r="A177" s="134">
        <v>4</v>
      </c>
      <c r="B177" s="147" t="s">
        <v>2527</v>
      </c>
      <c r="C177" s="153" t="s">
        <v>480</v>
      </c>
      <c r="D177" s="154" t="s">
        <v>460</v>
      </c>
      <c r="E177" s="133" t="s">
        <v>2528</v>
      </c>
      <c r="F177" s="134" t="s">
        <v>286</v>
      </c>
      <c r="G177" s="134"/>
      <c r="H177" s="134" t="s">
        <v>474</v>
      </c>
      <c r="I177" s="137"/>
      <c r="J177" s="47" t="str">
        <f t="shared" si="2"/>
        <v>15</v>
      </c>
    </row>
    <row r="178" spans="1:10" ht="17.25" hidden="1" customHeight="1">
      <c r="A178" s="134">
        <v>5</v>
      </c>
      <c r="B178" s="147" t="s">
        <v>2529</v>
      </c>
      <c r="C178" s="153" t="s">
        <v>1220</v>
      </c>
      <c r="D178" s="154" t="s">
        <v>1518</v>
      </c>
      <c r="E178" s="133" t="s">
        <v>1242</v>
      </c>
      <c r="F178" s="134" t="s">
        <v>286</v>
      </c>
      <c r="G178" s="134"/>
      <c r="H178" s="134" t="s">
        <v>474</v>
      </c>
      <c r="I178" s="137"/>
      <c r="J178" s="47" t="str">
        <f t="shared" si="2"/>
        <v>15</v>
      </c>
    </row>
    <row r="179" spans="1:10" ht="17.25" hidden="1" customHeight="1">
      <c r="A179" s="134">
        <v>6</v>
      </c>
      <c r="B179" s="147" t="s">
        <v>2530</v>
      </c>
      <c r="C179" s="153" t="s">
        <v>2049</v>
      </c>
      <c r="D179" s="154" t="s">
        <v>472</v>
      </c>
      <c r="E179" s="133" t="s">
        <v>2531</v>
      </c>
      <c r="F179" s="134" t="s">
        <v>286</v>
      </c>
      <c r="G179" s="134"/>
      <c r="H179" s="134" t="s">
        <v>474</v>
      </c>
      <c r="I179" s="137"/>
      <c r="J179" s="47" t="str">
        <f t="shared" si="2"/>
        <v>15</v>
      </c>
    </row>
    <row r="180" spans="1:10" ht="17.25" hidden="1" customHeight="1">
      <c r="A180" s="134">
        <v>7</v>
      </c>
      <c r="B180" s="147" t="s">
        <v>2532</v>
      </c>
      <c r="C180" s="153" t="s">
        <v>1734</v>
      </c>
      <c r="D180" s="154" t="s">
        <v>2533</v>
      </c>
      <c r="E180" s="133" t="s">
        <v>1790</v>
      </c>
      <c r="F180" s="134" t="s">
        <v>286</v>
      </c>
      <c r="G180" s="134"/>
      <c r="H180" s="134" t="s">
        <v>474</v>
      </c>
      <c r="I180" s="137"/>
      <c r="J180" s="47" t="str">
        <f t="shared" si="2"/>
        <v>15</v>
      </c>
    </row>
    <row r="181" spans="1:10" ht="17.25" hidden="1" customHeight="1">
      <c r="A181" s="134">
        <v>8</v>
      </c>
      <c r="B181" s="147" t="s">
        <v>2534</v>
      </c>
      <c r="C181" s="153" t="s">
        <v>1842</v>
      </c>
      <c r="D181" s="154" t="s">
        <v>481</v>
      </c>
      <c r="E181" s="133" t="s">
        <v>1477</v>
      </c>
      <c r="F181" s="134" t="s">
        <v>286</v>
      </c>
      <c r="G181" s="134"/>
      <c r="H181" s="134" t="s">
        <v>474</v>
      </c>
      <c r="I181" s="137"/>
      <c r="J181" s="47" t="str">
        <f t="shared" si="2"/>
        <v>15</v>
      </c>
    </row>
    <row r="182" spans="1:10" ht="17.25" hidden="1" customHeight="1">
      <c r="A182" s="134">
        <v>9</v>
      </c>
      <c r="B182" s="147" t="s">
        <v>2535</v>
      </c>
      <c r="C182" s="153" t="s">
        <v>659</v>
      </c>
      <c r="D182" s="154" t="s">
        <v>1079</v>
      </c>
      <c r="E182" s="133" t="s">
        <v>1505</v>
      </c>
      <c r="F182" s="134" t="s">
        <v>286</v>
      </c>
      <c r="G182" s="134"/>
      <c r="H182" s="134" t="s">
        <v>474</v>
      </c>
      <c r="I182" s="137"/>
      <c r="J182" s="47" t="str">
        <f t="shared" si="2"/>
        <v>15</v>
      </c>
    </row>
    <row r="183" spans="1:10" ht="17.25" hidden="1" customHeight="1">
      <c r="A183" s="134">
        <v>10</v>
      </c>
      <c r="B183" s="147" t="s">
        <v>2536</v>
      </c>
      <c r="C183" s="153" t="s">
        <v>2537</v>
      </c>
      <c r="D183" s="154" t="s">
        <v>896</v>
      </c>
      <c r="E183" s="133" t="s">
        <v>2538</v>
      </c>
      <c r="F183" s="134" t="s">
        <v>286</v>
      </c>
      <c r="G183" s="134"/>
      <c r="H183" s="134" t="s">
        <v>474</v>
      </c>
      <c r="I183" s="137"/>
      <c r="J183" s="47" t="str">
        <f t="shared" si="2"/>
        <v>15</v>
      </c>
    </row>
    <row r="184" spans="1:10" ht="17.25" hidden="1" customHeight="1">
      <c r="A184" s="134">
        <v>11</v>
      </c>
      <c r="B184" s="147" t="s">
        <v>2539</v>
      </c>
      <c r="C184" s="153" t="s">
        <v>2540</v>
      </c>
      <c r="D184" s="154" t="s">
        <v>695</v>
      </c>
      <c r="E184" s="133" t="s">
        <v>657</v>
      </c>
      <c r="F184" s="134" t="s">
        <v>286</v>
      </c>
      <c r="G184" s="134"/>
      <c r="H184" s="134" t="s">
        <v>454</v>
      </c>
      <c r="I184" s="137"/>
      <c r="J184" s="47" t="str">
        <f t="shared" si="2"/>
        <v>15</v>
      </c>
    </row>
    <row r="185" spans="1:10" ht="17.25" hidden="1" customHeight="1">
      <c r="A185" s="134">
        <v>12</v>
      </c>
      <c r="B185" s="147" t="s">
        <v>2541</v>
      </c>
      <c r="C185" s="153" t="s">
        <v>1819</v>
      </c>
      <c r="D185" s="154" t="s">
        <v>1944</v>
      </c>
      <c r="E185" s="133" t="s">
        <v>2542</v>
      </c>
      <c r="F185" s="134" t="s">
        <v>286</v>
      </c>
      <c r="G185" s="134"/>
      <c r="H185" s="134" t="s">
        <v>474</v>
      </c>
      <c r="I185" s="137"/>
      <c r="J185" s="47" t="str">
        <f t="shared" si="2"/>
        <v>15</v>
      </c>
    </row>
    <row r="186" spans="1:10" ht="17.25" hidden="1" customHeight="1">
      <c r="A186" s="134">
        <v>13</v>
      </c>
      <c r="B186" s="147" t="s">
        <v>2543</v>
      </c>
      <c r="C186" s="153" t="s">
        <v>2544</v>
      </c>
      <c r="D186" s="154" t="s">
        <v>1820</v>
      </c>
      <c r="E186" s="133" t="s">
        <v>2449</v>
      </c>
      <c r="F186" s="134" t="s">
        <v>286</v>
      </c>
      <c r="G186" s="134"/>
      <c r="H186" s="134" t="s">
        <v>454</v>
      </c>
      <c r="I186" s="137"/>
      <c r="J186" s="47" t="str">
        <f t="shared" si="2"/>
        <v>15</v>
      </c>
    </row>
    <row r="187" spans="1:10" ht="17.25" hidden="1" customHeight="1">
      <c r="A187" s="134">
        <v>14</v>
      </c>
      <c r="B187" s="147" t="s">
        <v>2545</v>
      </c>
      <c r="C187" s="153" t="s">
        <v>2546</v>
      </c>
      <c r="D187" s="154" t="s">
        <v>518</v>
      </c>
      <c r="E187" s="133" t="s">
        <v>1884</v>
      </c>
      <c r="F187" s="134" t="s">
        <v>286</v>
      </c>
      <c r="G187" s="134"/>
      <c r="H187" s="134" t="s">
        <v>474</v>
      </c>
      <c r="I187" s="137"/>
      <c r="J187" s="47" t="str">
        <f t="shared" si="2"/>
        <v>15</v>
      </c>
    </row>
    <row r="188" spans="1:10" ht="17.25" hidden="1" customHeight="1">
      <c r="A188" s="134">
        <v>15</v>
      </c>
      <c r="B188" s="147" t="s">
        <v>2547</v>
      </c>
      <c r="C188" s="153" t="s">
        <v>1091</v>
      </c>
      <c r="D188" s="154" t="s">
        <v>532</v>
      </c>
      <c r="E188" s="133" t="s">
        <v>2548</v>
      </c>
      <c r="F188" s="134" t="s">
        <v>286</v>
      </c>
      <c r="G188" s="134"/>
      <c r="H188" s="134" t="s">
        <v>474</v>
      </c>
      <c r="I188" s="137"/>
      <c r="J188" s="47" t="str">
        <f t="shared" si="2"/>
        <v>15</v>
      </c>
    </row>
    <row r="189" spans="1:10" ht="17.25" hidden="1" customHeight="1">
      <c r="A189" s="134">
        <v>16</v>
      </c>
      <c r="B189" s="147" t="s">
        <v>2549</v>
      </c>
      <c r="C189" s="153" t="s">
        <v>503</v>
      </c>
      <c r="D189" s="154" t="s">
        <v>532</v>
      </c>
      <c r="E189" s="133" t="s">
        <v>2550</v>
      </c>
      <c r="F189" s="134" t="s">
        <v>286</v>
      </c>
      <c r="G189" s="134"/>
      <c r="H189" s="134" t="s">
        <v>474</v>
      </c>
      <c r="I189" s="137"/>
      <c r="J189" s="47" t="str">
        <f t="shared" si="2"/>
        <v>15</v>
      </c>
    </row>
    <row r="190" spans="1:10" ht="17.25" hidden="1" customHeight="1">
      <c r="A190" s="134">
        <v>17</v>
      </c>
      <c r="B190" s="147" t="s">
        <v>2551</v>
      </c>
      <c r="C190" s="153" t="s">
        <v>861</v>
      </c>
      <c r="D190" s="154" t="s">
        <v>536</v>
      </c>
      <c r="E190" s="133" t="s">
        <v>1762</v>
      </c>
      <c r="F190" s="134" t="s">
        <v>286</v>
      </c>
      <c r="G190" s="134"/>
      <c r="H190" s="134" t="s">
        <v>474</v>
      </c>
      <c r="I190" s="137"/>
      <c r="J190" s="47" t="str">
        <f t="shared" si="2"/>
        <v>15</v>
      </c>
    </row>
    <row r="191" spans="1:10" ht="17.25" hidden="1" customHeight="1">
      <c r="A191" s="134">
        <v>18</v>
      </c>
      <c r="B191" s="147" t="s">
        <v>2552</v>
      </c>
      <c r="C191" s="153" t="s">
        <v>622</v>
      </c>
      <c r="D191" s="154" t="s">
        <v>543</v>
      </c>
      <c r="E191" s="133" t="s">
        <v>1505</v>
      </c>
      <c r="F191" s="134" t="s">
        <v>286</v>
      </c>
      <c r="G191" s="134"/>
      <c r="H191" s="134" t="s">
        <v>474</v>
      </c>
      <c r="I191" s="137"/>
      <c r="J191" s="47" t="str">
        <f t="shared" si="2"/>
        <v>15</v>
      </c>
    </row>
    <row r="192" spans="1:10" ht="17.25" hidden="1" customHeight="1">
      <c r="A192" s="134">
        <v>19</v>
      </c>
      <c r="B192" s="147" t="s">
        <v>2553</v>
      </c>
      <c r="C192" s="153" t="s">
        <v>734</v>
      </c>
      <c r="D192" s="154" t="s">
        <v>1289</v>
      </c>
      <c r="E192" s="133" t="s">
        <v>1115</v>
      </c>
      <c r="F192" s="134" t="s">
        <v>286</v>
      </c>
      <c r="G192" s="134"/>
      <c r="H192" s="134" t="s">
        <v>454</v>
      </c>
      <c r="I192" s="137"/>
      <c r="J192" s="47" t="str">
        <f t="shared" si="2"/>
        <v>15</v>
      </c>
    </row>
    <row r="193" spans="1:10" ht="17.25" hidden="1" customHeight="1">
      <c r="A193" s="134">
        <v>20</v>
      </c>
      <c r="B193" s="147" t="s">
        <v>2554</v>
      </c>
      <c r="C193" s="153" t="s">
        <v>1487</v>
      </c>
      <c r="D193" s="154" t="s">
        <v>554</v>
      </c>
      <c r="E193" s="133" t="s">
        <v>824</v>
      </c>
      <c r="F193" s="134" t="s">
        <v>286</v>
      </c>
      <c r="G193" s="134"/>
      <c r="H193" s="134" t="s">
        <v>474</v>
      </c>
      <c r="I193" s="137"/>
      <c r="J193" s="47" t="str">
        <f t="shared" si="2"/>
        <v>15</v>
      </c>
    </row>
    <row r="194" spans="1:10" ht="17.25" hidden="1" customHeight="1">
      <c r="A194" s="134">
        <v>21</v>
      </c>
      <c r="B194" s="147" t="s">
        <v>2555</v>
      </c>
      <c r="C194" s="153" t="s">
        <v>2556</v>
      </c>
      <c r="D194" s="154" t="s">
        <v>941</v>
      </c>
      <c r="E194" s="133" t="s">
        <v>1646</v>
      </c>
      <c r="F194" s="134" t="s">
        <v>286</v>
      </c>
      <c r="G194" s="134"/>
      <c r="H194" s="134" t="s">
        <v>454</v>
      </c>
      <c r="I194" s="137"/>
      <c r="J194" s="47" t="str">
        <f t="shared" si="2"/>
        <v>15</v>
      </c>
    </row>
    <row r="195" spans="1:10" ht="17.25" hidden="1" customHeight="1">
      <c r="A195" s="134">
        <v>22</v>
      </c>
      <c r="B195" s="147" t="s">
        <v>2557</v>
      </c>
      <c r="C195" s="153" t="s">
        <v>1819</v>
      </c>
      <c r="D195" s="154" t="s">
        <v>2558</v>
      </c>
      <c r="E195" s="133" t="s">
        <v>2559</v>
      </c>
      <c r="F195" s="134" t="s">
        <v>286</v>
      </c>
      <c r="G195" s="134"/>
      <c r="H195" s="134" t="s">
        <v>474</v>
      </c>
      <c r="I195" s="137"/>
      <c r="J195" s="47" t="str">
        <f t="shared" ref="J195:J258" si="3">LEFT(F195,2)</f>
        <v>15</v>
      </c>
    </row>
    <row r="196" spans="1:10" ht="17.25" hidden="1" customHeight="1">
      <c r="A196" s="134">
        <v>23</v>
      </c>
      <c r="B196" s="147" t="s">
        <v>2560</v>
      </c>
      <c r="C196" s="153" t="s">
        <v>655</v>
      </c>
      <c r="D196" s="154" t="s">
        <v>945</v>
      </c>
      <c r="E196" s="133" t="s">
        <v>2164</v>
      </c>
      <c r="F196" s="134" t="s">
        <v>286</v>
      </c>
      <c r="G196" s="134"/>
      <c r="H196" s="134" t="s">
        <v>454</v>
      </c>
      <c r="I196" s="137"/>
      <c r="J196" s="47" t="str">
        <f t="shared" si="3"/>
        <v>15</v>
      </c>
    </row>
    <row r="197" spans="1:10" ht="17.25" hidden="1" customHeight="1">
      <c r="A197" s="134">
        <v>24</v>
      </c>
      <c r="B197" s="147" t="s">
        <v>2561</v>
      </c>
      <c r="C197" s="153" t="s">
        <v>2304</v>
      </c>
      <c r="D197" s="154" t="s">
        <v>945</v>
      </c>
      <c r="E197" s="133" t="s">
        <v>2562</v>
      </c>
      <c r="F197" s="134" t="s">
        <v>286</v>
      </c>
      <c r="G197" s="134"/>
      <c r="H197" s="134" t="s">
        <v>474</v>
      </c>
      <c r="I197" s="137"/>
      <c r="J197" s="47" t="str">
        <f t="shared" si="3"/>
        <v>15</v>
      </c>
    </row>
    <row r="198" spans="1:10" ht="17.25" hidden="1" customHeight="1">
      <c r="A198" s="134">
        <v>25</v>
      </c>
      <c r="B198" s="147" t="s">
        <v>2563</v>
      </c>
      <c r="C198" s="153" t="s">
        <v>709</v>
      </c>
      <c r="D198" s="154" t="s">
        <v>1570</v>
      </c>
      <c r="E198" s="133" t="s">
        <v>2564</v>
      </c>
      <c r="F198" s="134" t="s">
        <v>286</v>
      </c>
      <c r="G198" s="134"/>
      <c r="H198" s="134" t="s">
        <v>474</v>
      </c>
      <c r="I198" s="137"/>
      <c r="J198" s="47" t="str">
        <f t="shared" si="3"/>
        <v>15</v>
      </c>
    </row>
    <row r="199" spans="1:10" ht="17.25" hidden="1" customHeight="1">
      <c r="A199" s="134">
        <v>26</v>
      </c>
      <c r="B199" s="147" t="s">
        <v>2565</v>
      </c>
      <c r="C199" s="153" t="s">
        <v>2566</v>
      </c>
      <c r="D199" s="154" t="s">
        <v>2567</v>
      </c>
      <c r="E199" s="133" t="s">
        <v>1355</v>
      </c>
      <c r="F199" s="134" t="s">
        <v>286</v>
      </c>
      <c r="G199" s="134"/>
      <c r="H199" s="134" t="s">
        <v>474</v>
      </c>
      <c r="I199" s="138" t="s">
        <v>2568</v>
      </c>
      <c r="J199" s="47" t="str">
        <f t="shared" si="3"/>
        <v>15</v>
      </c>
    </row>
    <row r="200" spans="1:10" ht="17.25" hidden="1" customHeight="1">
      <c r="A200" s="134">
        <v>27</v>
      </c>
      <c r="B200" s="147" t="s">
        <v>2569</v>
      </c>
      <c r="C200" s="153" t="s">
        <v>2570</v>
      </c>
      <c r="D200" s="154" t="s">
        <v>1694</v>
      </c>
      <c r="E200" s="133" t="s">
        <v>2224</v>
      </c>
      <c r="F200" s="134" t="s">
        <v>286</v>
      </c>
      <c r="G200" s="135" t="s">
        <v>483</v>
      </c>
      <c r="H200" s="134" t="s">
        <v>474</v>
      </c>
      <c r="I200" s="137"/>
      <c r="J200" s="47" t="str">
        <f t="shared" si="3"/>
        <v>15</v>
      </c>
    </row>
    <row r="201" spans="1:10" ht="17.25" hidden="1" customHeight="1">
      <c r="A201" s="134">
        <v>28</v>
      </c>
      <c r="B201" s="147" t="s">
        <v>2571</v>
      </c>
      <c r="C201" s="153" t="s">
        <v>2572</v>
      </c>
      <c r="D201" s="154" t="s">
        <v>565</v>
      </c>
      <c r="E201" s="133" t="s">
        <v>616</v>
      </c>
      <c r="F201" s="134" t="s">
        <v>286</v>
      </c>
      <c r="G201" s="134"/>
      <c r="H201" s="134" t="s">
        <v>474</v>
      </c>
      <c r="I201" s="137"/>
      <c r="J201" s="47" t="str">
        <f t="shared" si="3"/>
        <v>15</v>
      </c>
    </row>
    <row r="202" spans="1:10" ht="17.25" hidden="1" customHeight="1">
      <c r="A202" s="134">
        <v>29</v>
      </c>
      <c r="B202" s="147" t="s">
        <v>2573</v>
      </c>
      <c r="C202" s="153" t="s">
        <v>2574</v>
      </c>
      <c r="D202" s="154" t="s">
        <v>572</v>
      </c>
      <c r="E202" s="133" t="s">
        <v>2575</v>
      </c>
      <c r="F202" s="134" t="s">
        <v>286</v>
      </c>
      <c r="G202" s="135" t="s">
        <v>604</v>
      </c>
      <c r="H202" s="134" t="s">
        <v>454</v>
      </c>
      <c r="I202" s="137"/>
      <c r="J202" s="47" t="str">
        <f t="shared" si="3"/>
        <v>15</v>
      </c>
    </row>
    <row r="203" spans="1:10" ht="17.25" hidden="1" customHeight="1">
      <c r="A203" s="134">
        <v>30</v>
      </c>
      <c r="B203" s="147" t="s">
        <v>2576</v>
      </c>
      <c r="C203" s="153" t="s">
        <v>610</v>
      </c>
      <c r="D203" s="154" t="s">
        <v>1302</v>
      </c>
      <c r="E203" s="133" t="s">
        <v>2577</v>
      </c>
      <c r="F203" s="134" t="s">
        <v>286</v>
      </c>
      <c r="G203" s="134"/>
      <c r="H203" s="134" t="s">
        <v>454</v>
      </c>
      <c r="I203" s="137"/>
      <c r="J203" s="47" t="str">
        <f t="shared" si="3"/>
        <v>15</v>
      </c>
    </row>
    <row r="204" spans="1:10" ht="17.25" hidden="1" customHeight="1">
      <c r="A204" s="134">
        <v>31</v>
      </c>
      <c r="B204" s="147" t="s">
        <v>2578</v>
      </c>
      <c r="C204" s="153" t="s">
        <v>1203</v>
      </c>
      <c r="D204" s="154" t="s">
        <v>745</v>
      </c>
      <c r="E204" s="133" t="s">
        <v>2579</v>
      </c>
      <c r="F204" s="134" t="s">
        <v>286</v>
      </c>
      <c r="G204" s="134"/>
      <c r="H204" s="134" t="s">
        <v>454</v>
      </c>
      <c r="I204" s="137"/>
      <c r="J204" s="47" t="str">
        <f t="shared" si="3"/>
        <v>15</v>
      </c>
    </row>
    <row r="205" spans="1:10" ht="17.25" hidden="1" customHeight="1">
      <c r="A205" s="134">
        <v>32</v>
      </c>
      <c r="B205" s="147" t="s">
        <v>2580</v>
      </c>
      <c r="C205" s="153" t="s">
        <v>514</v>
      </c>
      <c r="D205" s="154" t="s">
        <v>2581</v>
      </c>
      <c r="E205" s="133" t="s">
        <v>1698</v>
      </c>
      <c r="F205" s="134" t="s">
        <v>286</v>
      </c>
      <c r="G205" s="134"/>
      <c r="H205" s="134" t="s">
        <v>474</v>
      </c>
      <c r="I205" s="137"/>
      <c r="J205" s="47" t="str">
        <f t="shared" si="3"/>
        <v>15</v>
      </c>
    </row>
    <row r="206" spans="1:10" ht="17.25" hidden="1" customHeight="1">
      <c r="A206" s="134">
        <v>33</v>
      </c>
      <c r="B206" s="147" t="s">
        <v>2582</v>
      </c>
      <c r="C206" s="153" t="s">
        <v>2583</v>
      </c>
      <c r="D206" s="154" t="s">
        <v>759</v>
      </c>
      <c r="E206" s="133" t="s">
        <v>1296</v>
      </c>
      <c r="F206" s="134" t="s">
        <v>286</v>
      </c>
      <c r="G206" s="134"/>
      <c r="H206" s="134" t="s">
        <v>474</v>
      </c>
      <c r="I206" s="137"/>
      <c r="J206" s="47" t="str">
        <f t="shared" si="3"/>
        <v>15</v>
      </c>
    </row>
    <row r="207" spans="1:10" ht="17.25" hidden="1" customHeight="1">
      <c r="A207" s="134">
        <v>34</v>
      </c>
      <c r="B207" s="147" t="s">
        <v>2584</v>
      </c>
      <c r="C207" s="153" t="s">
        <v>2585</v>
      </c>
      <c r="D207" s="154" t="s">
        <v>763</v>
      </c>
      <c r="E207" s="133" t="s">
        <v>2586</v>
      </c>
      <c r="F207" s="134" t="s">
        <v>286</v>
      </c>
      <c r="G207" s="134"/>
      <c r="H207" s="134" t="s">
        <v>474</v>
      </c>
      <c r="I207" s="137"/>
      <c r="J207" s="47" t="str">
        <f t="shared" si="3"/>
        <v>15</v>
      </c>
    </row>
    <row r="208" spans="1:10" ht="17.25" hidden="1" customHeight="1">
      <c r="A208" s="134">
        <v>35</v>
      </c>
      <c r="B208" s="147" t="s">
        <v>2587</v>
      </c>
      <c r="C208" s="153" t="s">
        <v>471</v>
      </c>
      <c r="D208" s="154" t="s">
        <v>771</v>
      </c>
      <c r="E208" s="133" t="s">
        <v>2588</v>
      </c>
      <c r="F208" s="134" t="s">
        <v>286</v>
      </c>
      <c r="G208" s="134"/>
      <c r="H208" s="134" t="s">
        <v>474</v>
      </c>
      <c r="I208" s="137"/>
      <c r="J208" s="47" t="str">
        <f t="shared" si="3"/>
        <v>15</v>
      </c>
    </row>
    <row r="209" spans="1:10" ht="17.25" hidden="1" customHeight="1">
      <c r="A209" s="134">
        <v>36</v>
      </c>
      <c r="B209" s="147" t="s">
        <v>2589</v>
      </c>
      <c r="C209" s="153" t="s">
        <v>2590</v>
      </c>
      <c r="D209" s="154" t="s">
        <v>587</v>
      </c>
      <c r="E209" s="133" t="s">
        <v>2591</v>
      </c>
      <c r="F209" s="134" t="s">
        <v>286</v>
      </c>
      <c r="G209" s="134"/>
      <c r="H209" s="134" t="s">
        <v>474</v>
      </c>
      <c r="I209" s="137"/>
      <c r="J209" s="47" t="str">
        <f t="shared" si="3"/>
        <v>15</v>
      </c>
    </row>
    <row r="210" spans="1:10" ht="17.25" hidden="1" customHeight="1">
      <c r="A210" s="134">
        <v>37</v>
      </c>
      <c r="B210" s="147" t="s">
        <v>2592</v>
      </c>
      <c r="C210" s="153" t="s">
        <v>1487</v>
      </c>
      <c r="D210" s="154" t="s">
        <v>587</v>
      </c>
      <c r="E210" s="133" t="s">
        <v>1342</v>
      </c>
      <c r="F210" s="134" t="s">
        <v>286</v>
      </c>
      <c r="G210" s="134"/>
      <c r="H210" s="134" t="s">
        <v>474</v>
      </c>
      <c r="I210" s="137"/>
      <c r="J210" s="47" t="str">
        <f t="shared" si="3"/>
        <v>15</v>
      </c>
    </row>
    <row r="211" spans="1:10" ht="17.25" hidden="1" customHeight="1">
      <c r="A211" s="134">
        <v>38</v>
      </c>
      <c r="B211" s="147" t="s">
        <v>2593</v>
      </c>
      <c r="C211" s="153" t="s">
        <v>610</v>
      </c>
      <c r="D211" s="154" t="s">
        <v>985</v>
      </c>
      <c r="E211" s="133" t="s">
        <v>1148</v>
      </c>
      <c r="F211" s="134" t="s">
        <v>286</v>
      </c>
      <c r="G211" s="134"/>
      <c r="H211" s="134" t="s">
        <v>474</v>
      </c>
      <c r="I211" s="137"/>
      <c r="J211" s="47" t="str">
        <f t="shared" si="3"/>
        <v>15</v>
      </c>
    </row>
    <row r="212" spans="1:10" ht="17.25" hidden="1" customHeight="1">
      <c r="A212" s="134">
        <v>39</v>
      </c>
      <c r="B212" s="147" t="s">
        <v>2594</v>
      </c>
      <c r="C212" s="153" t="s">
        <v>2595</v>
      </c>
      <c r="D212" s="154" t="s">
        <v>2596</v>
      </c>
      <c r="E212" s="133" t="s">
        <v>2579</v>
      </c>
      <c r="F212" s="134" t="s">
        <v>286</v>
      </c>
      <c r="G212" s="134"/>
      <c r="H212" s="134" t="s">
        <v>474</v>
      </c>
      <c r="I212" s="137"/>
      <c r="J212" s="47" t="str">
        <f t="shared" si="3"/>
        <v>15</v>
      </c>
    </row>
    <row r="213" spans="1:10" ht="17.25" hidden="1" customHeight="1">
      <c r="A213" s="134">
        <v>40</v>
      </c>
      <c r="B213" s="147" t="s">
        <v>2597</v>
      </c>
      <c r="C213" s="153" t="s">
        <v>2598</v>
      </c>
      <c r="D213" s="154" t="s">
        <v>995</v>
      </c>
      <c r="E213" s="133" t="s">
        <v>1238</v>
      </c>
      <c r="F213" s="134" t="s">
        <v>286</v>
      </c>
      <c r="G213" s="134"/>
      <c r="H213" s="134" t="s">
        <v>454</v>
      </c>
      <c r="I213" s="137"/>
      <c r="J213" s="47" t="str">
        <f t="shared" si="3"/>
        <v>15</v>
      </c>
    </row>
    <row r="214" spans="1:10" ht="17.25" hidden="1" customHeight="1">
      <c r="A214" s="134">
        <v>41</v>
      </c>
      <c r="B214" s="147" t="s">
        <v>2599</v>
      </c>
      <c r="C214" s="153" t="s">
        <v>2600</v>
      </c>
      <c r="D214" s="154" t="s">
        <v>2601</v>
      </c>
      <c r="E214" s="133" t="s">
        <v>1571</v>
      </c>
      <c r="F214" s="134" t="s">
        <v>286</v>
      </c>
      <c r="G214" s="134"/>
      <c r="H214" s="134" t="s">
        <v>474</v>
      </c>
      <c r="I214" s="137"/>
      <c r="J214" s="47" t="str">
        <f t="shared" si="3"/>
        <v>15</v>
      </c>
    </row>
    <row r="215" spans="1:10" ht="17.25" hidden="1" customHeight="1">
      <c r="A215" s="134">
        <v>42</v>
      </c>
      <c r="B215" s="147" t="s">
        <v>2602</v>
      </c>
      <c r="C215" s="153" t="s">
        <v>2603</v>
      </c>
      <c r="D215" s="154" t="s">
        <v>800</v>
      </c>
      <c r="E215" s="133" t="s">
        <v>2604</v>
      </c>
      <c r="F215" s="134" t="s">
        <v>286</v>
      </c>
      <c r="G215" s="134"/>
      <c r="H215" s="134" t="s">
        <v>454</v>
      </c>
      <c r="I215" s="137"/>
      <c r="J215" s="47" t="str">
        <f t="shared" si="3"/>
        <v>15</v>
      </c>
    </row>
    <row r="216" spans="1:10" ht="17.25" hidden="1" customHeight="1">
      <c r="A216" s="134">
        <v>43</v>
      </c>
      <c r="B216" s="147" t="s">
        <v>2605</v>
      </c>
      <c r="C216" s="153" t="s">
        <v>682</v>
      </c>
      <c r="D216" s="154" t="s">
        <v>809</v>
      </c>
      <c r="E216" s="133" t="s">
        <v>772</v>
      </c>
      <c r="F216" s="134" t="s">
        <v>286</v>
      </c>
      <c r="G216" s="134"/>
      <c r="H216" s="134" t="s">
        <v>474</v>
      </c>
      <c r="I216" s="137"/>
      <c r="J216" s="47" t="str">
        <f t="shared" si="3"/>
        <v>15</v>
      </c>
    </row>
    <row r="217" spans="1:10" ht="17.25" hidden="1" customHeight="1">
      <c r="A217" s="134">
        <v>44</v>
      </c>
      <c r="B217" s="147" t="s">
        <v>2606</v>
      </c>
      <c r="C217" s="153" t="s">
        <v>471</v>
      </c>
      <c r="D217" s="154" t="s">
        <v>809</v>
      </c>
      <c r="E217" s="133" t="s">
        <v>2607</v>
      </c>
      <c r="F217" s="134" t="s">
        <v>286</v>
      </c>
      <c r="G217" s="134"/>
      <c r="H217" s="134" t="s">
        <v>474</v>
      </c>
      <c r="I217" s="137"/>
      <c r="J217" s="47" t="str">
        <f t="shared" si="3"/>
        <v>15</v>
      </c>
    </row>
    <row r="218" spans="1:10" ht="17.25" hidden="1" customHeight="1">
      <c r="A218" s="134">
        <v>45</v>
      </c>
      <c r="B218" s="147" t="s">
        <v>2608</v>
      </c>
      <c r="C218" s="153" t="s">
        <v>832</v>
      </c>
      <c r="D218" s="154" t="s">
        <v>615</v>
      </c>
      <c r="E218" s="133" t="s">
        <v>875</v>
      </c>
      <c r="F218" s="134" t="s">
        <v>286</v>
      </c>
      <c r="G218" s="134"/>
      <c r="H218" s="134" t="s">
        <v>474</v>
      </c>
      <c r="I218" s="137"/>
      <c r="J218" s="47" t="str">
        <f t="shared" si="3"/>
        <v>15</v>
      </c>
    </row>
    <row r="219" spans="1:10" ht="17.25" hidden="1" customHeight="1">
      <c r="A219" s="134">
        <v>46</v>
      </c>
      <c r="B219" s="147" t="s">
        <v>2609</v>
      </c>
      <c r="C219" s="153" t="s">
        <v>2610</v>
      </c>
      <c r="D219" s="154" t="s">
        <v>615</v>
      </c>
      <c r="E219" s="133" t="s">
        <v>2611</v>
      </c>
      <c r="F219" s="134" t="s">
        <v>286</v>
      </c>
      <c r="G219" s="134"/>
      <c r="H219" s="134" t="s">
        <v>474</v>
      </c>
      <c r="I219" s="137"/>
      <c r="J219" s="47" t="str">
        <f t="shared" si="3"/>
        <v>15</v>
      </c>
    </row>
    <row r="220" spans="1:10" ht="17.25" hidden="1" customHeight="1">
      <c r="A220" s="134">
        <v>47</v>
      </c>
      <c r="B220" s="147" t="s">
        <v>2612</v>
      </c>
      <c r="C220" s="153" t="s">
        <v>2613</v>
      </c>
      <c r="D220" s="154" t="s">
        <v>2614</v>
      </c>
      <c r="E220" s="133" t="s">
        <v>2231</v>
      </c>
      <c r="F220" s="134" t="s">
        <v>286</v>
      </c>
      <c r="G220" s="134"/>
      <c r="H220" s="134" t="s">
        <v>474</v>
      </c>
      <c r="I220" s="137"/>
      <c r="J220" s="47" t="str">
        <f t="shared" si="3"/>
        <v>15</v>
      </c>
    </row>
    <row r="221" spans="1:10" ht="17.25" hidden="1" customHeight="1">
      <c r="A221" s="134">
        <v>48</v>
      </c>
      <c r="B221" s="147" t="s">
        <v>2615</v>
      </c>
      <c r="C221" s="153" t="s">
        <v>521</v>
      </c>
      <c r="D221" s="154" t="s">
        <v>627</v>
      </c>
      <c r="E221" s="133" t="s">
        <v>2003</v>
      </c>
      <c r="F221" s="134" t="s">
        <v>286</v>
      </c>
      <c r="G221" s="134"/>
      <c r="H221" s="134" t="s">
        <v>474</v>
      </c>
      <c r="I221" s="137"/>
      <c r="J221" s="47" t="str">
        <f t="shared" si="3"/>
        <v>15</v>
      </c>
    </row>
    <row r="222" spans="1:10" ht="17.25" hidden="1" customHeight="1">
      <c r="A222" s="134">
        <v>49</v>
      </c>
      <c r="B222" s="147" t="s">
        <v>2616</v>
      </c>
      <c r="C222" s="153" t="s">
        <v>2617</v>
      </c>
      <c r="D222" s="154" t="s">
        <v>631</v>
      </c>
      <c r="E222" s="133" t="s">
        <v>508</v>
      </c>
      <c r="F222" s="134" t="s">
        <v>286</v>
      </c>
      <c r="G222" s="134"/>
      <c r="H222" s="134" t="s">
        <v>474</v>
      </c>
      <c r="I222" s="137"/>
      <c r="J222" s="47" t="str">
        <f t="shared" si="3"/>
        <v>15</v>
      </c>
    </row>
    <row r="223" spans="1:10" ht="17.25" hidden="1" customHeight="1">
      <c r="A223" s="134">
        <v>50</v>
      </c>
      <c r="B223" s="147" t="s">
        <v>2618</v>
      </c>
      <c r="C223" s="153" t="s">
        <v>610</v>
      </c>
      <c r="D223" s="154" t="s">
        <v>1011</v>
      </c>
      <c r="E223" s="133" t="s">
        <v>1157</v>
      </c>
      <c r="F223" s="134" t="s">
        <v>286</v>
      </c>
      <c r="G223" s="134"/>
      <c r="H223" s="134" t="s">
        <v>474</v>
      </c>
      <c r="I223" s="137"/>
      <c r="J223" s="47" t="str">
        <f t="shared" si="3"/>
        <v>15</v>
      </c>
    </row>
    <row r="224" spans="1:10" ht="17.25" hidden="1" customHeight="1">
      <c r="A224" s="134">
        <v>51</v>
      </c>
      <c r="B224" s="147" t="s">
        <v>2619</v>
      </c>
      <c r="C224" s="153" t="s">
        <v>2620</v>
      </c>
      <c r="D224" s="154" t="s">
        <v>2502</v>
      </c>
      <c r="E224" s="133" t="s">
        <v>2621</v>
      </c>
      <c r="F224" s="134" t="s">
        <v>286</v>
      </c>
      <c r="G224" s="134"/>
      <c r="H224" s="134" t="s">
        <v>454</v>
      </c>
      <c r="I224" s="137"/>
      <c r="J224" s="47" t="str">
        <f t="shared" si="3"/>
        <v>15</v>
      </c>
    </row>
    <row r="225" spans="1:10" ht="17.25" hidden="1" customHeight="1">
      <c r="A225" s="134">
        <v>52</v>
      </c>
      <c r="B225" s="147" t="s">
        <v>2622</v>
      </c>
      <c r="C225" s="153" t="s">
        <v>2623</v>
      </c>
      <c r="D225" s="154" t="s">
        <v>840</v>
      </c>
      <c r="E225" s="133" t="s">
        <v>2624</v>
      </c>
      <c r="F225" s="134" t="s">
        <v>286</v>
      </c>
      <c r="G225" s="134"/>
      <c r="H225" s="134" t="s">
        <v>474</v>
      </c>
      <c r="I225" s="137"/>
      <c r="J225" s="47" t="str">
        <f t="shared" si="3"/>
        <v>15</v>
      </c>
    </row>
    <row r="226" spans="1:10" ht="17.25" hidden="1" customHeight="1">
      <c r="A226" s="134">
        <v>53</v>
      </c>
      <c r="B226" s="147" t="s">
        <v>2625</v>
      </c>
      <c r="C226" s="153" t="s">
        <v>2626</v>
      </c>
      <c r="D226" s="154" t="s">
        <v>844</v>
      </c>
      <c r="E226" s="133" t="s">
        <v>1851</v>
      </c>
      <c r="F226" s="134" t="s">
        <v>286</v>
      </c>
      <c r="G226" s="134"/>
      <c r="H226" s="134" t="s">
        <v>474</v>
      </c>
      <c r="I226" s="137"/>
      <c r="J226" s="47" t="str">
        <f t="shared" si="3"/>
        <v>15</v>
      </c>
    </row>
    <row r="227" spans="1:10" ht="17.25" hidden="1" customHeight="1">
      <c r="A227" s="134">
        <v>54</v>
      </c>
      <c r="B227" s="147" t="s">
        <v>2627</v>
      </c>
      <c r="C227" s="153" t="s">
        <v>2628</v>
      </c>
      <c r="D227" s="154" t="s">
        <v>844</v>
      </c>
      <c r="E227" s="133" t="s">
        <v>998</v>
      </c>
      <c r="F227" s="134" t="s">
        <v>286</v>
      </c>
      <c r="G227" s="134"/>
      <c r="H227" s="134" t="s">
        <v>474</v>
      </c>
      <c r="I227" s="137"/>
      <c r="J227" s="47" t="str">
        <f t="shared" si="3"/>
        <v>15</v>
      </c>
    </row>
    <row r="228" spans="1:10" ht="17.25" hidden="1" customHeight="1">
      <c r="A228" s="134">
        <v>55</v>
      </c>
      <c r="B228" s="147" t="s">
        <v>2629</v>
      </c>
      <c r="C228" s="153" t="s">
        <v>2630</v>
      </c>
      <c r="D228" s="154" t="s">
        <v>854</v>
      </c>
      <c r="E228" s="133" t="s">
        <v>2631</v>
      </c>
      <c r="F228" s="134" t="s">
        <v>286</v>
      </c>
      <c r="G228" s="134"/>
      <c r="H228" s="134" t="s">
        <v>474</v>
      </c>
      <c r="I228" s="137"/>
      <c r="J228" s="47" t="str">
        <f t="shared" si="3"/>
        <v>15</v>
      </c>
    </row>
    <row r="229" spans="1:10" ht="17.25" hidden="1" customHeight="1">
      <c r="A229" s="134">
        <v>56</v>
      </c>
      <c r="B229" s="147" t="s">
        <v>2632</v>
      </c>
      <c r="C229" s="153" t="s">
        <v>1482</v>
      </c>
      <c r="D229" s="154" t="s">
        <v>1059</v>
      </c>
      <c r="E229" s="133" t="s">
        <v>1089</v>
      </c>
      <c r="F229" s="134" t="s">
        <v>286</v>
      </c>
      <c r="G229" s="134"/>
      <c r="H229" s="134" t="s">
        <v>474</v>
      </c>
      <c r="I229" s="137"/>
      <c r="J229" s="47" t="str">
        <f t="shared" si="3"/>
        <v>15</v>
      </c>
    </row>
    <row r="230" spans="1:10" ht="17.25" hidden="1" customHeight="1">
      <c r="A230" s="134">
        <v>57</v>
      </c>
      <c r="B230" s="147" t="s">
        <v>2633</v>
      </c>
      <c r="C230" s="153" t="s">
        <v>857</v>
      </c>
      <c r="D230" s="154" t="s">
        <v>2133</v>
      </c>
      <c r="E230" s="133" t="s">
        <v>732</v>
      </c>
      <c r="F230" s="134" t="s">
        <v>286</v>
      </c>
      <c r="G230" s="134"/>
      <c r="H230" s="134" t="s">
        <v>474</v>
      </c>
      <c r="I230" s="137"/>
      <c r="J230" s="47" t="str">
        <f t="shared" si="3"/>
        <v>15</v>
      </c>
    </row>
    <row r="231" spans="1:10" ht="17.25" hidden="1" customHeight="1">
      <c r="A231" s="134">
        <v>58</v>
      </c>
      <c r="B231" s="147" t="s">
        <v>2634</v>
      </c>
      <c r="C231" s="153" t="s">
        <v>476</v>
      </c>
      <c r="D231" s="154" t="s">
        <v>2146</v>
      </c>
      <c r="E231" s="133" t="s">
        <v>2635</v>
      </c>
      <c r="F231" s="134" t="s">
        <v>286</v>
      </c>
      <c r="G231" s="135" t="s">
        <v>43</v>
      </c>
      <c r="H231" s="134" t="s">
        <v>474</v>
      </c>
      <c r="I231" s="137"/>
      <c r="J231" s="47" t="str">
        <f t="shared" si="3"/>
        <v>15</v>
      </c>
    </row>
    <row r="232" spans="1:10" ht="17.25" hidden="1" customHeight="1">
      <c r="A232" s="134">
        <v>1</v>
      </c>
      <c r="B232" s="147" t="s">
        <v>2636</v>
      </c>
      <c r="C232" s="153" t="s">
        <v>914</v>
      </c>
      <c r="D232" s="154" t="s">
        <v>2637</v>
      </c>
      <c r="E232" s="133" t="s">
        <v>2470</v>
      </c>
      <c r="F232" s="136" t="s">
        <v>2638</v>
      </c>
      <c r="G232" s="134"/>
      <c r="H232" s="134" t="s">
        <v>474</v>
      </c>
      <c r="I232" s="137"/>
      <c r="J232" s="47" t="str">
        <f t="shared" si="3"/>
        <v>15</v>
      </c>
    </row>
    <row r="233" spans="1:10" ht="17.25" hidden="1" customHeight="1">
      <c r="A233" s="134">
        <v>2</v>
      </c>
      <c r="B233" s="147" t="s">
        <v>2639</v>
      </c>
      <c r="C233" s="153" t="s">
        <v>1842</v>
      </c>
      <c r="D233" s="154" t="s">
        <v>1920</v>
      </c>
      <c r="E233" s="133" t="s">
        <v>1704</v>
      </c>
      <c r="F233" s="134" t="s">
        <v>2638</v>
      </c>
      <c r="G233" s="134"/>
      <c r="H233" s="134" t="s">
        <v>474</v>
      </c>
      <c r="I233" s="137"/>
      <c r="J233" s="47" t="str">
        <f t="shared" si="3"/>
        <v>15</v>
      </c>
    </row>
    <row r="234" spans="1:10" ht="17.25" hidden="1" customHeight="1">
      <c r="A234" s="134">
        <v>3</v>
      </c>
      <c r="B234" s="147" t="s">
        <v>2640</v>
      </c>
      <c r="C234" s="153" t="s">
        <v>734</v>
      </c>
      <c r="D234" s="154" t="s">
        <v>1920</v>
      </c>
      <c r="E234" s="133" t="s">
        <v>2641</v>
      </c>
      <c r="F234" s="134" t="s">
        <v>2638</v>
      </c>
      <c r="G234" s="134"/>
      <c r="H234" s="134" t="s">
        <v>474</v>
      </c>
      <c r="I234" s="137"/>
      <c r="J234" s="47" t="str">
        <f t="shared" si="3"/>
        <v>15</v>
      </c>
    </row>
    <row r="235" spans="1:10" ht="17.25" hidden="1" customHeight="1">
      <c r="A235" s="134">
        <v>4</v>
      </c>
      <c r="B235" s="147" t="s">
        <v>2642</v>
      </c>
      <c r="C235" s="153" t="s">
        <v>2643</v>
      </c>
      <c r="D235" s="154" t="s">
        <v>481</v>
      </c>
      <c r="E235" s="133" t="s">
        <v>1355</v>
      </c>
      <c r="F235" s="134" t="s">
        <v>2638</v>
      </c>
      <c r="G235" s="134"/>
      <c r="H235" s="134" t="s">
        <v>454</v>
      </c>
      <c r="I235" s="137"/>
      <c r="J235" s="47" t="str">
        <f t="shared" si="3"/>
        <v>15</v>
      </c>
    </row>
    <row r="236" spans="1:10" ht="17.25" hidden="1" customHeight="1">
      <c r="A236" s="134">
        <v>5</v>
      </c>
      <c r="B236" s="147" t="s">
        <v>2644</v>
      </c>
      <c r="C236" s="153" t="s">
        <v>610</v>
      </c>
      <c r="D236" s="154" t="s">
        <v>481</v>
      </c>
      <c r="E236" s="133" t="s">
        <v>1741</v>
      </c>
      <c r="F236" s="134" t="s">
        <v>2638</v>
      </c>
      <c r="G236" s="134"/>
      <c r="H236" s="134" t="s">
        <v>474</v>
      </c>
      <c r="I236" s="137"/>
      <c r="J236" s="47" t="str">
        <f t="shared" si="3"/>
        <v>15</v>
      </c>
    </row>
    <row r="237" spans="1:10" ht="17.25" hidden="1" customHeight="1">
      <c r="A237" s="134">
        <v>6</v>
      </c>
      <c r="B237" s="147" t="s">
        <v>2645</v>
      </c>
      <c r="C237" s="153" t="s">
        <v>471</v>
      </c>
      <c r="D237" s="154" t="s">
        <v>2646</v>
      </c>
      <c r="E237" s="133" t="s">
        <v>1021</v>
      </c>
      <c r="F237" s="134" t="s">
        <v>2638</v>
      </c>
      <c r="G237" s="134"/>
      <c r="H237" s="134" t="s">
        <v>474</v>
      </c>
      <c r="I237" s="137"/>
      <c r="J237" s="47" t="str">
        <f t="shared" si="3"/>
        <v>15</v>
      </c>
    </row>
    <row r="238" spans="1:10" ht="17.25" hidden="1" customHeight="1">
      <c r="A238" s="134">
        <v>7</v>
      </c>
      <c r="B238" s="147" t="s">
        <v>2647</v>
      </c>
      <c r="C238" s="153" t="s">
        <v>1855</v>
      </c>
      <c r="D238" s="154" t="s">
        <v>1079</v>
      </c>
      <c r="E238" s="133" t="s">
        <v>794</v>
      </c>
      <c r="F238" s="134" t="s">
        <v>2638</v>
      </c>
      <c r="G238" s="134"/>
      <c r="H238" s="134" t="s">
        <v>474</v>
      </c>
      <c r="I238" s="137"/>
      <c r="J238" s="47" t="str">
        <f t="shared" si="3"/>
        <v>15</v>
      </c>
    </row>
    <row r="239" spans="1:10" ht="17.25" hidden="1" customHeight="1">
      <c r="A239" s="134">
        <v>8</v>
      </c>
      <c r="B239" s="147" t="s">
        <v>2648</v>
      </c>
      <c r="C239" s="153" t="s">
        <v>2649</v>
      </c>
      <c r="D239" s="154" t="s">
        <v>2207</v>
      </c>
      <c r="E239" s="133" t="s">
        <v>2650</v>
      </c>
      <c r="F239" s="134" t="s">
        <v>2638</v>
      </c>
      <c r="G239" s="134"/>
      <c r="H239" s="134" t="s">
        <v>474</v>
      </c>
      <c r="I239" s="137"/>
      <c r="J239" s="47" t="str">
        <f t="shared" si="3"/>
        <v>15</v>
      </c>
    </row>
    <row r="240" spans="1:10" ht="17.25" hidden="1" customHeight="1">
      <c r="A240" s="134">
        <v>9</v>
      </c>
      <c r="B240" s="147" t="s">
        <v>2651</v>
      </c>
      <c r="C240" s="153" t="s">
        <v>610</v>
      </c>
      <c r="D240" s="154" t="s">
        <v>2207</v>
      </c>
      <c r="E240" s="133" t="s">
        <v>788</v>
      </c>
      <c r="F240" s="134" t="s">
        <v>2638</v>
      </c>
      <c r="G240" s="134"/>
      <c r="H240" s="134" t="s">
        <v>474</v>
      </c>
      <c r="I240" s="137"/>
      <c r="J240" s="47" t="str">
        <f t="shared" si="3"/>
        <v>15</v>
      </c>
    </row>
    <row r="241" spans="1:10" ht="17.25" hidden="1" customHeight="1">
      <c r="A241" s="134">
        <v>10</v>
      </c>
      <c r="B241" s="147" t="s">
        <v>2652</v>
      </c>
      <c r="C241" s="153" t="s">
        <v>1071</v>
      </c>
      <c r="D241" s="154" t="s">
        <v>687</v>
      </c>
      <c r="E241" s="133" t="s">
        <v>1712</v>
      </c>
      <c r="F241" s="134" t="s">
        <v>2638</v>
      </c>
      <c r="G241" s="134"/>
      <c r="H241" s="134" t="s">
        <v>454</v>
      </c>
      <c r="I241" s="137"/>
      <c r="J241" s="47" t="str">
        <f t="shared" si="3"/>
        <v>15</v>
      </c>
    </row>
    <row r="242" spans="1:10" ht="17.25" hidden="1" customHeight="1">
      <c r="A242" s="134">
        <v>11</v>
      </c>
      <c r="B242" s="147" t="s">
        <v>2653</v>
      </c>
      <c r="C242" s="153" t="s">
        <v>471</v>
      </c>
      <c r="D242" s="154" t="s">
        <v>1088</v>
      </c>
      <c r="E242" s="133" t="s">
        <v>2654</v>
      </c>
      <c r="F242" s="134" t="s">
        <v>2638</v>
      </c>
      <c r="G242" s="134"/>
      <c r="H242" s="134" t="s">
        <v>474</v>
      </c>
      <c r="I242" s="137"/>
      <c r="J242" s="47" t="str">
        <f t="shared" si="3"/>
        <v>15</v>
      </c>
    </row>
    <row r="243" spans="1:10" ht="17.25" hidden="1" customHeight="1">
      <c r="A243" s="134">
        <v>12</v>
      </c>
      <c r="B243" s="147" t="s">
        <v>2655</v>
      </c>
      <c r="C243" s="153" t="s">
        <v>2656</v>
      </c>
      <c r="D243" s="154" t="s">
        <v>1088</v>
      </c>
      <c r="E243" s="133" t="s">
        <v>768</v>
      </c>
      <c r="F243" s="134" t="s">
        <v>2638</v>
      </c>
      <c r="G243" s="134"/>
      <c r="H243" s="134" t="s">
        <v>454</v>
      </c>
      <c r="I243" s="137"/>
      <c r="J243" s="47" t="str">
        <f t="shared" si="3"/>
        <v>15</v>
      </c>
    </row>
    <row r="244" spans="1:10" ht="17.25" hidden="1" customHeight="1">
      <c r="A244" s="134">
        <v>13</v>
      </c>
      <c r="B244" s="147" t="s">
        <v>2657</v>
      </c>
      <c r="C244" s="153" t="s">
        <v>2658</v>
      </c>
      <c r="D244" s="154" t="s">
        <v>710</v>
      </c>
      <c r="E244" s="133" t="s">
        <v>727</v>
      </c>
      <c r="F244" s="134" t="s">
        <v>2638</v>
      </c>
      <c r="G244" s="134"/>
      <c r="H244" s="134" t="s">
        <v>474</v>
      </c>
      <c r="I244" s="137"/>
      <c r="J244" s="47" t="str">
        <f t="shared" si="3"/>
        <v>15</v>
      </c>
    </row>
    <row r="245" spans="1:10" ht="17.25" hidden="1" customHeight="1">
      <c r="A245" s="134">
        <v>14</v>
      </c>
      <c r="B245" s="147" t="s">
        <v>2659</v>
      </c>
      <c r="C245" s="153" t="s">
        <v>1792</v>
      </c>
      <c r="D245" s="154" t="s">
        <v>518</v>
      </c>
      <c r="E245" s="133" t="s">
        <v>2660</v>
      </c>
      <c r="F245" s="134" t="s">
        <v>2638</v>
      </c>
      <c r="G245" s="134"/>
      <c r="H245" s="134" t="s">
        <v>474</v>
      </c>
      <c r="I245" s="137"/>
      <c r="J245" s="47" t="str">
        <f t="shared" si="3"/>
        <v>15</v>
      </c>
    </row>
    <row r="246" spans="1:10" ht="17.25" hidden="1" customHeight="1">
      <c r="A246" s="134">
        <v>15</v>
      </c>
      <c r="B246" s="147" t="s">
        <v>2661</v>
      </c>
      <c r="C246" s="153" t="s">
        <v>2662</v>
      </c>
      <c r="D246" s="154" t="s">
        <v>518</v>
      </c>
      <c r="E246" s="133" t="s">
        <v>2663</v>
      </c>
      <c r="F246" s="134" t="s">
        <v>2638</v>
      </c>
      <c r="G246" s="134"/>
      <c r="H246" s="134" t="s">
        <v>454</v>
      </c>
      <c r="I246" s="137"/>
      <c r="J246" s="47" t="str">
        <f t="shared" si="3"/>
        <v>15</v>
      </c>
    </row>
    <row r="247" spans="1:10" ht="17.25" hidden="1" customHeight="1">
      <c r="A247" s="134">
        <v>16</v>
      </c>
      <c r="B247" s="147" t="s">
        <v>2664</v>
      </c>
      <c r="C247" s="153" t="s">
        <v>1776</v>
      </c>
      <c r="D247" s="154" t="s">
        <v>518</v>
      </c>
      <c r="E247" s="133" t="s">
        <v>1146</v>
      </c>
      <c r="F247" s="134" t="s">
        <v>2638</v>
      </c>
      <c r="G247" s="135" t="s">
        <v>483</v>
      </c>
      <c r="H247" s="134" t="s">
        <v>474</v>
      </c>
      <c r="I247" s="137"/>
      <c r="J247" s="47" t="str">
        <f t="shared" si="3"/>
        <v>15</v>
      </c>
    </row>
    <row r="248" spans="1:10" ht="17.25" hidden="1" customHeight="1">
      <c r="A248" s="134">
        <v>17</v>
      </c>
      <c r="B248" s="147" t="s">
        <v>2665</v>
      </c>
      <c r="C248" s="153" t="s">
        <v>1117</v>
      </c>
      <c r="D248" s="154" t="s">
        <v>543</v>
      </c>
      <c r="E248" s="133" t="s">
        <v>1988</v>
      </c>
      <c r="F248" s="134" t="s">
        <v>2638</v>
      </c>
      <c r="G248" s="134"/>
      <c r="H248" s="134" t="s">
        <v>474</v>
      </c>
      <c r="I248" s="137"/>
      <c r="J248" s="47" t="str">
        <f t="shared" si="3"/>
        <v>15</v>
      </c>
    </row>
    <row r="249" spans="1:10" ht="17.25" hidden="1" customHeight="1">
      <c r="A249" s="134">
        <v>18</v>
      </c>
      <c r="B249" s="147" t="s">
        <v>2666</v>
      </c>
      <c r="C249" s="153" t="s">
        <v>610</v>
      </c>
      <c r="D249" s="154" t="s">
        <v>550</v>
      </c>
      <c r="E249" s="133" t="s">
        <v>2550</v>
      </c>
      <c r="F249" s="134" t="s">
        <v>2638</v>
      </c>
      <c r="G249" s="134"/>
      <c r="H249" s="134" t="s">
        <v>474</v>
      </c>
      <c r="I249" s="137"/>
      <c r="J249" s="47" t="str">
        <f t="shared" si="3"/>
        <v>15</v>
      </c>
    </row>
    <row r="250" spans="1:10" ht="17.25" hidden="1" customHeight="1">
      <c r="A250" s="134">
        <v>19</v>
      </c>
      <c r="B250" s="147" t="s">
        <v>2667</v>
      </c>
      <c r="C250" s="153" t="s">
        <v>2668</v>
      </c>
      <c r="D250" s="154" t="s">
        <v>1289</v>
      </c>
      <c r="E250" s="133" t="s">
        <v>1594</v>
      </c>
      <c r="F250" s="134" t="s">
        <v>2638</v>
      </c>
      <c r="G250" s="134"/>
      <c r="H250" s="134" t="s">
        <v>474</v>
      </c>
      <c r="I250" s="137"/>
      <c r="J250" s="47" t="str">
        <f t="shared" si="3"/>
        <v>15</v>
      </c>
    </row>
    <row r="251" spans="1:10" ht="17.25" hidden="1" customHeight="1">
      <c r="A251" s="134">
        <v>20</v>
      </c>
      <c r="B251" s="147" t="s">
        <v>2669</v>
      </c>
      <c r="C251" s="153" t="s">
        <v>1611</v>
      </c>
      <c r="D251" s="154" t="s">
        <v>1289</v>
      </c>
      <c r="E251" s="133" t="s">
        <v>1698</v>
      </c>
      <c r="F251" s="134" t="s">
        <v>2638</v>
      </c>
      <c r="G251" s="134"/>
      <c r="H251" s="134" t="s">
        <v>454</v>
      </c>
      <c r="I251" s="137"/>
      <c r="J251" s="47" t="str">
        <f t="shared" si="3"/>
        <v>15</v>
      </c>
    </row>
    <row r="252" spans="1:10" ht="17.25" hidden="1" customHeight="1">
      <c r="A252" s="134">
        <v>21</v>
      </c>
      <c r="B252" s="147" t="s">
        <v>2670</v>
      </c>
      <c r="C252" s="153" t="s">
        <v>634</v>
      </c>
      <c r="D252" s="154" t="s">
        <v>557</v>
      </c>
      <c r="E252" s="133" t="s">
        <v>2671</v>
      </c>
      <c r="F252" s="134" t="s">
        <v>2638</v>
      </c>
      <c r="G252" s="134"/>
      <c r="H252" s="134" t="s">
        <v>474</v>
      </c>
      <c r="I252" s="137"/>
      <c r="J252" s="47" t="str">
        <f t="shared" si="3"/>
        <v>15</v>
      </c>
    </row>
    <row r="253" spans="1:10" ht="17.25" hidden="1" customHeight="1">
      <c r="A253" s="134">
        <v>22</v>
      </c>
      <c r="B253" s="147" t="s">
        <v>2672</v>
      </c>
      <c r="C253" s="153" t="s">
        <v>2673</v>
      </c>
      <c r="D253" s="154" t="s">
        <v>941</v>
      </c>
      <c r="E253" s="133" t="s">
        <v>1902</v>
      </c>
      <c r="F253" s="134" t="s">
        <v>2638</v>
      </c>
      <c r="G253" s="134"/>
      <c r="H253" s="134" t="s">
        <v>454</v>
      </c>
      <c r="I253" s="137"/>
      <c r="J253" s="47" t="str">
        <f t="shared" si="3"/>
        <v>15</v>
      </c>
    </row>
    <row r="254" spans="1:10" ht="17.25" hidden="1" customHeight="1">
      <c r="A254" s="134">
        <v>23</v>
      </c>
      <c r="B254" s="147" t="s">
        <v>2674</v>
      </c>
      <c r="C254" s="153" t="s">
        <v>1487</v>
      </c>
      <c r="D254" s="154" t="s">
        <v>565</v>
      </c>
      <c r="E254" s="133" t="s">
        <v>1628</v>
      </c>
      <c r="F254" s="134" t="s">
        <v>2638</v>
      </c>
      <c r="G254" s="134"/>
      <c r="H254" s="134" t="s">
        <v>474</v>
      </c>
      <c r="I254" s="137"/>
      <c r="J254" s="47" t="str">
        <f t="shared" si="3"/>
        <v>15</v>
      </c>
    </row>
    <row r="255" spans="1:10" ht="17.25" hidden="1" customHeight="1">
      <c r="A255" s="134">
        <v>24</v>
      </c>
      <c r="B255" s="147" t="s">
        <v>2675</v>
      </c>
      <c r="C255" s="153" t="s">
        <v>2063</v>
      </c>
      <c r="D255" s="154" t="s">
        <v>745</v>
      </c>
      <c r="E255" s="133" t="s">
        <v>1085</v>
      </c>
      <c r="F255" s="134" t="s">
        <v>2638</v>
      </c>
      <c r="G255" s="134"/>
      <c r="H255" s="134" t="s">
        <v>454</v>
      </c>
      <c r="I255" s="137"/>
      <c r="J255" s="47" t="str">
        <f t="shared" si="3"/>
        <v>15</v>
      </c>
    </row>
    <row r="256" spans="1:10" ht="17.25" hidden="1" customHeight="1">
      <c r="A256" s="134">
        <v>25</v>
      </c>
      <c r="B256" s="147" t="s">
        <v>2676</v>
      </c>
      <c r="C256" s="153" t="s">
        <v>2677</v>
      </c>
      <c r="D256" s="154" t="s">
        <v>953</v>
      </c>
      <c r="E256" s="133" t="s">
        <v>2678</v>
      </c>
      <c r="F256" s="134" t="s">
        <v>2638</v>
      </c>
      <c r="G256" s="134"/>
      <c r="H256" s="134" t="s">
        <v>454</v>
      </c>
      <c r="I256" s="137"/>
      <c r="J256" s="47" t="str">
        <f t="shared" si="3"/>
        <v>15</v>
      </c>
    </row>
    <row r="257" spans="1:10" ht="17.25" hidden="1" customHeight="1">
      <c r="A257" s="134">
        <v>26</v>
      </c>
      <c r="B257" s="147" t="s">
        <v>2679</v>
      </c>
      <c r="C257" s="153" t="s">
        <v>480</v>
      </c>
      <c r="D257" s="154" t="s">
        <v>953</v>
      </c>
      <c r="E257" s="133" t="s">
        <v>1231</v>
      </c>
      <c r="F257" s="134" t="s">
        <v>2638</v>
      </c>
      <c r="G257" s="134"/>
      <c r="H257" s="134" t="s">
        <v>474</v>
      </c>
      <c r="I257" s="137"/>
      <c r="J257" s="47" t="str">
        <f t="shared" si="3"/>
        <v>15</v>
      </c>
    </row>
    <row r="258" spans="1:10" ht="17.25" hidden="1" customHeight="1">
      <c r="A258" s="134">
        <v>27</v>
      </c>
      <c r="B258" s="147" t="s">
        <v>2680</v>
      </c>
      <c r="C258" s="153" t="s">
        <v>2681</v>
      </c>
      <c r="D258" s="154" t="s">
        <v>1142</v>
      </c>
      <c r="E258" s="133" t="s">
        <v>2682</v>
      </c>
      <c r="F258" s="134" t="s">
        <v>2638</v>
      </c>
      <c r="G258" s="134"/>
      <c r="H258" s="134" t="s">
        <v>474</v>
      </c>
      <c r="I258" s="138" t="s">
        <v>2683</v>
      </c>
      <c r="J258" s="47" t="str">
        <f t="shared" si="3"/>
        <v>15</v>
      </c>
    </row>
    <row r="259" spans="1:10" ht="17.25" hidden="1" customHeight="1">
      <c r="A259" s="134">
        <v>28</v>
      </c>
      <c r="B259" s="147" t="s">
        <v>2684</v>
      </c>
      <c r="C259" s="153" t="s">
        <v>1220</v>
      </c>
      <c r="D259" s="154" t="s">
        <v>763</v>
      </c>
      <c r="E259" s="133" t="s">
        <v>2685</v>
      </c>
      <c r="F259" s="134" t="s">
        <v>2638</v>
      </c>
      <c r="G259" s="134"/>
      <c r="H259" s="134" t="s">
        <v>474</v>
      </c>
      <c r="I259" s="138" t="s">
        <v>2686</v>
      </c>
      <c r="J259" s="47" t="str">
        <f t="shared" ref="J259:J322" si="4">LEFT(F259,2)</f>
        <v>15</v>
      </c>
    </row>
    <row r="260" spans="1:10" ht="17.25" hidden="1" customHeight="1">
      <c r="A260" s="134">
        <v>29</v>
      </c>
      <c r="B260" s="147" t="s">
        <v>2687</v>
      </c>
      <c r="C260" s="153" t="s">
        <v>682</v>
      </c>
      <c r="D260" s="154" t="s">
        <v>2688</v>
      </c>
      <c r="E260" s="133" t="s">
        <v>2689</v>
      </c>
      <c r="F260" s="134" t="s">
        <v>2638</v>
      </c>
      <c r="G260" s="134"/>
      <c r="H260" s="134" t="s">
        <v>474</v>
      </c>
      <c r="I260" s="137"/>
      <c r="J260" s="47" t="str">
        <f t="shared" si="4"/>
        <v>15</v>
      </c>
    </row>
    <row r="261" spans="1:10" ht="17.25" hidden="1" customHeight="1">
      <c r="A261" s="134">
        <v>30</v>
      </c>
      <c r="B261" s="147" t="s">
        <v>2690</v>
      </c>
      <c r="C261" s="153" t="s">
        <v>1283</v>
      </c>
      <c r="D261" s="154" t="s">
        <v>591</v>
      </c>
      <c r="E261" s="133" t="s">
        <v>2691</v>
      </c>
      <c r="F261" s="134" t="s">
        <v>2638</v>
      </c>
      <c r="G261" s="134"/>
      <c r="H261" s="134" t="s">
        <v>454</v>
      </c>
      <c r="I261" s="137"/>
      <c r="J261" s="47" t="str">
        <f t="shared" si="4"/>
        <v>15</v>
      </c>
    </row>
    <row r="262" spans="1:10" ht="17.25" hidden="1" customHeight="1">
      <c r="A262" s="134">
        <v>31</v>
      </c>
      <c r="B262" s="147" t="s">
        <v>2692</v>
      </c>
      <c r="C262" s="153" t="s">
        <v>2693</v>
      </c>
      <c r="D262" s="154" t="s">
        <v>591</v>
      </c>
      <c r="E262" s="133" t="s">
        <v>537</v>
      </c>
      <c r="F262" s="134" t="s">
        <v>2638</v>
      </c>
      <c r="G262" s="134"/>
      <c r="H262" s="134" t="s">
        <v>474</v>
      </c>
      <c r="I262" s="137"/>
      <c r="J262" s="47" t="str">
        <f t="shared" si="4"/>
        <v>15</v>
      </c>
    </row>
    <row r="263" spans="1:10" ht="17.25" hidden="1" customHeight="1">
      <c r="A263" s="134">
        <v>32</v>
      </c>
      <c r="B263" s="147" t="s">
        <v>2694</v>
      </c>
      <c r="C263" s="153" t="s">
        <v>2695</v>
      </c>
      <c r="D263" s="154" t="s">
        <v>595</v>
      </c>
      <c r="E263" s="133" t="s">
        <v>867</v>
      </c>
      <c r="F263" s="134" t="s">
        <v>2638</v>
      </c>
      <c r="G263" s="134"/>
      <c r="H263" s="134" t="s">
        <v>454</v>
      </c>
      <c r="I263" s="137"/>
      <c r="J263" s="47" t="str">
        <f t="shared" si="4"/>
        <v>15</v>
      </c>
    </row>
    <row r="264" spans="1:10" ht="17.25" hidden="1" customHeight="1">
      <c r="A264" s="134">
        <v>33</v>
      </c>
      <c r="B264" s="147" t="s">
        <v>2696</v>
      </c>
      <c r="C264" s="153" t="s">
        <v>1487</v>
      </c>
      <c r="D264" s="154" t="s">
        <v>982</v>
      </c>
      <c r="E264" s="133" t="s">
        <v>1709</v>
      </c>
      <c r="F264" s="134" t="s">
        <v>2638</v>
      </c>
      <c r="G264" s="135" t="s">
        <v>43</v>
      </c>
      <c r="H264" s="134" t="s">
        <v>474</v>
      </c>
      <c r="I264" s="137"/>
      <c r="J264" s="47" t="str">
        <f t="shared" si="4"/>
        <v>15</v>
      </c>
    </row>
    <row r="265" spans="1:10" ht="17.25" hidden="1" customHeight="1">
      <c r="A265" s="134">
        <v>34</v>
      </c>
      <c r="B265" s="147" t="s">
        <v>2697</v>
      </c>
      <c r="C265" s="153" t="s">
        <v>1276</v>
      </c>
      <c r="D265" s="154" t="s">
        <v>1325</v>
      </c>
      <c r="E265" s="133" t="s">
        <v>2698</v>
      </c>
      <c r="F265" s="134" t="s">
        <v>2638</v>
      </c>
      <c r="G265" s="134"/>
      <c r="H265" s="134" t="s">
        <v>474</v>
      </c>
      <c r="I265" s="137"/>
      <c r="J265" s="47" t="str">
        <f t="shared" si="4"/>
        <v>15</v>
      </c>
    </row>
    <row r="266" spans="1:10" ht="17.25" hidden="1" customHeight="1">
      <c r="A266" s="134">
        <v>35</v>
      </c>
      <c r="B266" s="147" t="s">
        <v>2699</v>
      </c>
      <c r="C266" s="153" t="s">
        <v>2700</v>
      </c>
      <c r="D266" s="154" t="s">
        <v>2601</v>
      </c>
      <c r="E266" s="133" t="s">
        <v>2267</v>
      </c>
      <c r="F266" s="134" t="s">
        <v>2638</v>
      </c>
      <c r="G266" s="134"/>
      <c r="H266" s="134" t="s">
        <v>454</v>
      </c>
      <c r="I266" s="137"/>
      <c r="J266" s="47" t="str">
        <f t="shared" si="4"/>
        <v>15</v>
      </c>
    </row>
    <row r="267" spans="1:10" ht="17.25" hidden="1" customHeight="1">
      <c r="A267" s="134">
        <v>36</v>
      </c>
      <c r="B267" s="147" t="s">
        <v>2701</v>
      </c>
      <c r="C267" s="153" t="s">
        <v>2318</v>
      </c>
      <c r="D267" s="154" t="s">
        <v>800</v>
      </c>
      <c r="E267" s="133" t="s">
        <v>2702</v>
      </c>
      <c r="F267" s="134" t="s">
        <v>2638</v>
      </c>
      <c r="G267" s="134"/>
      <c r="H267" s="134" t="s">
        <v>474</v>
      </c>
      <c r="I267" s="137"/>
      <c r="J267" s="47" t="str">
        <f t="shared" si="4"/>
        <v>15</v>
      </c>
    </row>
    <row r="268" spans="1:10" ht="17.25" hidden="1" customHeight="1">
      <c r="A268" s="134">
        <v>37</v>
      </c>
      <c r="B268" s="147" t="s">
        <v>2703</v>
      </c>
      <c r="C268" s="153" t="s">
        <v>2704</v>
      </c>
      <c r="D268" s="154" t="s">
        <v>800</v>
      </c>
      <c r="E268" s="133" t="s">
        <v>1061</v>
      </c>
      <c r="F268" s="134" t="s">
        <v>2638</v>
      </c>
      <c r="G268" s="134"/>
      <c r="H268" s="134" t="s">
        <v>474</v>
      </c>
      <c r="I268" s="137"/>
      <c r="J268" s="47" t="str">
        <f t="shared" si="4"/>
        <v>15</v>
      </c>
    </row>
    <row r="269" spans="1:10" ht="17.25" hidden="1" customHeight="1">
      <c r="A269" s="134">
        <v>38</v>
      </c>
      <c r="B269" s="147" t="s">
        <v>2705</v>
      </c>
      <c r="C269" s="153" t="s">
        <v>2706</v>
      </c>
      <c r="D269" s="154" t="s">
        <v>809</v>
      </c>
      <c r="E269" s="133" t="s">
        <v>1633</v>
      </c>
      <c r="F269" s="134" t="s">
        <v>2638</v>
      </c>
      <c r="G269" s="134"/>
      <c r="H269" s="134" t="s">
        <v>454</v>
      </c>
      <c r="I269" s="137"/>
      <c r="J269" s="47" t="str">
        <f t="shared" si="4"/>
        <v>15</v>
      </c>
    </row>
    <row r="270" spans="1:10" ht="17.25" hidden="1" customHeight="1">
      <c r="A270" s="134">
        <v>39</v>
      </c>
      <c r="B270" s="147" t="s">
        <v>2707</v>
      </c>
      <c r="C270" s="153" t="s">
        <v>1276</v>
      </c>
      <c r="D270" s="154" t="s">
        <v>611</v>
      </c>
      <c r="E270" s="133" t="s">
        <v>2708</v>
      </c>
      <c r="F270" s="134" t="s">
        <v>2638</v>
      </c>
      <c r="G270" s="134"/>
      <c r="H270" s="134" t="s">
        <v>474</v>
      </c>
      <c r="I270" s="137"/>
      <c r="J270" s="47" t="str">
        <f t="shared" si="4"/>
        <v>15</v>
      </c>
    </row>
    <row r="271" spans="1:10" ht="17.25" hidden="1" customHeight="1">
      <c r="A271" s="134">
        <v>40</v>
      </c>
      <c r="B271" s="147" t="s">
        <v>2709</v>
      </c>
      <c r="C271" s="153" t="s">
        <v>990</v>
      </c>
      <c r="D271" s="154" t="s">
        <v>615</v>
      </c>
      <c r="E271" s="133" t="s">
        <v>1242</v>
      </c>
      <c r="F271" s="134" t="s">
        <v>2638</v>
      </c>
      <c r="G271" s="134"/>
      <c r="H271" s="134" t="s">
        <v>454</v>
      </c>
      <c r="I271" s="137"/>
      <c r="J271" s="47" t="str">
        <f t="shared" si="4"/>
        <v>15</v>
      </c>
    </row>
    <row r="272" spans="1:10" ht="17.25" hidden="1" customHeight="1">
      <c r="A272" s="134">
        <v>41</v>
      </c>
      <c r="B272" s="147" t="s">
        <v>2710</v>
      </c>
      <c r="C272" s="153" t="s">
        <v>820</v>
      </c>
      <c r="D272" s="154" t="s">
        <v>627</v>
      </c>
      <c r="E272" s="133" t="s">
        <v>964</v>
      </c>
      <c r="F272" s="134" t="s">
        <v>2638</v>
      </c>
      <c r="G272" s="134"/>
      <c r="H272" s="134" t="s">
        <v>454</v>
      </c>
      <c r="I272" s="137"/>
      <c r="J272" s="47" t="str">
        <f t="shared" si="4"/>
        <v>15</v>
      </c>
    </row>
    <row r="273" spans="1:10" ht="17.25" hidden="1" customHeight="1">
      <c r="A273" s="134">
        <v>42</v>
      </c>
      <c r="B273" s="147" t="s">
        <v>2711</v>
      </c>
      <c r="C273" s="153" t="s">
        <v>1286</v>
      </c>
      <c r="D273" s="154" t="s">
        <v>833</v>
      </c>
      <c r="E273" s="133" t="s">
        <v>973</v>
      </c>
      <c r="F273" s="134" t="s">
        <v>2638</v>
      </c>
      <c r="G273" s="134"/>
      <c r="H273" s="134" t="s">
        <v>474</v>
      </c>
      <c r="I273" s="137"/>
      <c r="J273" s="47" t="str">
        <f t="shared" si="4"/>
        <v>15</v>
      </c>
    </row>
    <row r="274" spans="1:10" ht="17.25" hidden="1" customHeight="1">
      <c r="A274" s="134">
        <v>43</v>
      </c>
      <c r="B274" s="147" t="s">
        <v>2712</v>
      </c>
      <c r="C274" s="153" t="s">
        <v>1071</v>
      </c>
      <c r="D274" s="154" t="s">
        <v>2284</v>
      </c>
      <c r="E274" s="133" t="s">
        <v>908</v>
      </c>
      <c r="F274" s="134" t="s">
        <v>2638</v>
      </c>
      <c r="G274" s="134"/>
      <c r="H274" s="134" t="s">
        <v>474</v>
      </c>
      <c r="I274" s="137"/>
      <c r="J274" s="47" t="str">
        <f t="shared" si="4"/>
        <v>15</v>
      </c>
    </row>
    <row r="275" spans="1:10" ht="17.25" hidden="1" customHeight="1">
      <c r="A275" s="134">
        <v>44</v>
      </c>
      <c r="B275" s="147" t="s">
        <v>2713</v>
      </c>
      <c r="C275" s="153" t="s">
        <v>614</v>
      </c>
      <c r="D275" s="154" t="s">
        <v>837</v>
      </c>
      <c r="E275" s="133" t="s">
        <v>2714</v>
      </c>
      <c r="F275" s="134" t="s">
        <v>2638</v>
      </c>
      <c r="G275" s="134"/>
      <c r="H275" s="134" t="s">
        <v>454</v>
      </c>
      <c r="I275" s="137"/>
      <c r="J275" s="47" t="str">
        <f t="shared" si="4"/>
        <v>15</v>
      </c>
    </row>
    <row r="276" spans="1:10" ht="17.25" hidden="1" customHeight="1">
      <c r="A276" s="134">
        <v>45</v>
      </c>
      <c r="B276" s="147" t="s">
        <v>2715</v>
      </c>
      <c r="C276" s="153" t="s">
        <v>1276</v>
      </c>
      <c r="D276" s="154" t="s">
        <v>644</v>
      </c>
      <c r="E276" s="133" t="s">
        <v>1043</v>
      </c>
      <c r="F276" s="134" t="s">
        <v>2638</v>
      </c>
      <c r="G276" s="135" t="s">
        <v>604</v>
      </c>
      <c r="H276" s="134" t="s">
        <v>474</v>
      </c>
      <c r="I276" s="137"/>
      <c r="J276" s="47" t="str">
        <f t="shared" si="4"/>
        <v>15</v>
      </c>
    </row>
    <row r="277" spans="1:10" ht="17.25" hidden="1" customHeight="1">
      <c r="A277" s="134">
        <v>46</v>
      </c>
      <c r="B277" s="147" t="s">
        <v>2716</v>
      </c>
      <c r="C277" s="153" t="s">
        <v>832</v>
      </c>
      <c r="D277" s="154" t="s">
        <v>2514</v>
      </c>
      <c r="E277" s="133" t="s">
        <v>2650</v>
      </c>
      <c r="F277" s="134" t="s">
        <v>2638</v>
      </c>
      <c r="G277" s="134"/>
      <c r="H277" s="134" t="s">
        <v>454</v>
      </c>
      <c r="I277" s="137"/>
      <c r="J277" s="47" t="str">
        <f t="shared" si="4"/>
        <v>15</v>
      </c>
    </row>
    <row r="278" spans="1:10" ht="17.25" hidden="1" customHeight="1">
      <c r="A278" s="134">
        <v>47</v>
      </c>
      <c r="B278" s="147" t="s">
        <v>2717</v>
      </c>
      <c r="C278" s="153" t="s">
        <v>2718</v>
      </c>
      <c r="D278" s="154" t="s">
        <v>854</v>
      </c>
      <c r="E278" s="133" t="s">
        <v>2719</v>
      </c>
      <c r="F278" s="134" t="s">
        <v>2638</v>
      </c>
      <c r="G278" s="134"/>
      <c r="H278" s="134" t="s">
        <v>454</v>
      </c>
      <c r="I278" s="137"/>
      <c r="J278" s="47" t="str">
        <f t="shared" si="4"/>
        <v>15</v>
      </c>
    </row>
    <row r="279" spans="1:10" ht="17.25" hidden="1" customHeight="1">
      <c r="A279" s="134">
        <v>48</v>
      </c>
      <c r="B279" s="147" t="s">
        <v>2720</v>
      </c>
      <c r="C279" s="153" t="s">
        <v>614</v>
      </c>
      <c r="D279" s="154" t="s">
        <v>854</v>
      </c>
      <c r="E279" s="133" t="s">
        <v>2255</v>
      </c>
      <c r="F279" s="134" t="s">
        <v>2638</v>
      </c>
      <c r="G279" s="134"/>
      <c r="H279" s="134" t="s">
        <v>474</v>
      </c>
      <c r="I279" s="137"/>
      <c r="J279" s="47" t="str">
        <f t="shared" si="4"/>
        <v>15</v>
      </c>
    </row>
    <row r="280" spans="1:10" ht="17.25" hidden="1" customHeight="1">
      <c r="A280" s="134">
        <v>49</v>
      </c>
      <c r="B280" s="147" t="s">
        <v>2721</v>
      </c>
      <c r="C280" s="153" t="s">
        <v>578</v>
      </c>
      <c r="D280" s="154" t="s">
        <v>656</v>
      </c>
      <c r="E280" s="133" t="s">
        <v>2722</v>
      </c>
      <c r="F280" s="134" t="s">
        <v>2638</v>
      </c>
      <c r="G280" s="134"/>
      <c r="H280" s="134" t="s">
        <v>454</v>
      </c>
      <c r="I280" s="137"/>
      <c r="J280" s="47" t="str">
        <f t="shared" si="4"/>
        <v>15</v>
      </c>
    </row>
    <row r="281" spans="1:10" ht="17.25" hidden="1" customHeight="1">
      <c r="A281" s="134">
        <v>50</v>
      </c>
      <c r="B281" s="147" t="s">
        <v>2723</v>
      </c>
      <c r="C281" s="153" t="s">
        <v>2724</v>
      </c>
      <c r="D281" s="154" t="s">
        <v>656</v>
      </c>
      <c r="E281" s="133" t="s">
        <v>1797</v>
      </c>
      <c r="F281" s="134" t="s">
        <v>2638</v>
      </c>
      <c r="G281" s="134"/>
      <c r="H281" s="134" t="s">
        <v>474</v>
      </c>
      <c r="I281" s="137"/>
      <c r="J281" s="47" t="str">
        <f t="shared" si="4"/>
        <v>15</v>
      </c>
    </row>
    <row r="282" spans="1:10" ht="17.25" hidden="1" customHeight="1">
      <c r="A282" s="134">
        <v>51</v>
      </c>
      <c r="B282" s="147" t="s">
        <v>2725</v>
      </c>
      <c r="C282" s="153" t="s">
        <v>606</v>
      </c>
      <c r="D282" s="154" t="s">
        <v>858</v>
      </c>
      <c r="E282" s="133" t="s">
        <v>2726</v>
      </c>
      <c r="F282" s="134" t="s">
        <v>2638</v>
      </c>
      <c r="G282" s="134"/>
      <c r="H282" s="134" t="s">
        <v>474</v>
      </c>
      <c r="I282" s="137"/>
      <c r="J282" s="47" t="str">
        <f t="shared" si="4"/>
        <v>15</v>
      </c>
    </row>
    <row r="283" spans="1:10" ht="17.25" hidden="1" customHeight="1">
      <c r="A283" s="134">
        <v>52</v>
      </c>
      <c r="B283" s="147" t="s">
        <v>2727</v>
      </c>
      <c r="C283" s="153" t="s">
        <v>2728</v>
      </c>
      <c r="D283" s="154" t="s">
        <v>2729</v>
      </c>
      <c r="E283" s="133" t="s">
        <v>1980</v>
      </c>
      <c r="F283" s="134" t="s">
        <v>2638</v>
      </c>
      <c r="G283" s="134"/>
      <c r="H283" s="134" t="s">
        <v>474</v>
      </c>
      <c r="I283" s="137"/>
      <c r="J283" s="47" t="str">
        <f t="shared" si="4"/>
        <v>15</v>
      </c>
    </row>
    <row r="284" spans="1:10" ht="17.25" hidden="1" customHeight="1">
      <c r="A284" s="134">
        <v>53</v>
      </c>
      <c r="B284" s="147" t="s">
        <v>2730</v>
      </c>
      <c r="C284" s="153" t="s">
        <v>2731</v>
      </c>
      <c r="D284" s="154" t="s">
        <v>667</v>
      </c>
      <c r="E284" s="133" t="s">
        <v>1505</v>
      </c>
      <c r="F284" s="134" t="s">
        <v>2638</v>
      </c>
      <c r="G284" s="134"/>
      <c r="H284" s="134" t="s">
        <v>474</v>
      </c>
      <c r="I284" s="137"/>
      <c r="J284" s="47" t="str">
        <f t="shared" si="4"/>
        <v>15</v>
      </c>
    </row>
    <row r="285" spans="1:10" ht="17.25" hidden="1" customHeight="1">
      <c r="A285" s="134">
        <v>54</v>
      </c>
      <c r="B285" s="147" t="s">
        <v>2732</v>
      </c>
      <c r="C285" s="153" t="s">
        <v>2733</v>
      </c>
      <c r="D285" s="154" t="s">
        <v>862</v>
      </c>
      <c r="E285" s="133" t="s">
        <v>2734</v>
      </c>
      <c r="F285" s="134" t="s">
        <v>2638</v>
      </c>
      <c r="G285" s="134"/>
      <c r="H285" s="134" t="s">
        <v>454</v>
      </c>
      <c r="I285" s="137"/>
      <c r="J285" s="47" t="str">
        <f t="shared" si="4"/>
        <v>15</v>
      </c>
    </row>
    <row r="286" spans="1:10" ht="17.25" hidden="1" customHeight="1">
      <c r="A286" s="134">
        <v>55</v>
      </c>
      <c r="B286" s="147" t="s">
        <v>2735</v>
      </c>
      <c r="C286" s="153" t="s">
        <v>2736</v>
      </c>
      <c r="D286" s="154" t="s">
        <v>670</v>
      </c>
      <c r="E286" s="133" t="s">
        <v>2737</v>
      </c>
      <c r="F286" s="134" t="s">
        <v>2638</v>
      </c>
      <c r="G286" s="134"/>
      <c r="H286" s="134" t="s">
        <v>474</v>
      </c>
      <c r="I286" s="137"/>
      <c r="J286" s="47" t="str">
        <f t="shared" si="4"/>
        <v>15</v>
      </c>
    </row>
    <row r="287" spans="1:10" ht="17.25" hidden="1" customHeight="1">
      <c r="A287" s="134">
        <v>56</v>
      </c>
      <c r="B287" s="147" t="s">
        <v>2738</v>
      </c>
      <c r="C287" s="153" t="s">
        <v>578</v>
      </c>
      <c r="D287" s="154" t="s">
        <v>670</v>
      </c>
      <c r="E287" s="133" t="s">
        <v>2739</v>
      </c>
      <c r="F287" s="134" t="s">
        <v>2638</v>
      </c>
      <c r="G287" s="134"/>
      <c r="H287" s="134" t="s">
        <v>454</v>
      </c>
      <c r="I287" s="137"/>
      <c r="J287" s="47" t="str">
        <f t="shared" si="4"/>
        <v>15</v>
      </c>
    </row>
    <row r="288" spans="1:10" ht="17.25" hidden="1" customHeight="1">
      <c r="A288" s="134">
        <v>57</v>
      </c>
      <c r="B288" s="147" t="s">
        <v>2740</v>
      </c>
      <c r="C288" s="153" t="s">
        <v>1377</v>
      </c>
      <c r="D288" s="154" t="s">
        <v>1063</v>
      </c>
      <c r="E288" s="133" t="s">
        <v>671</v>
      </c>
      <c r="F288" s="134" t="s">
        <v>2638</v>
      </c>
      <c r="G288" s="134"/>
      <c r="H288" s="134" t="s">
        <v>474</v>
      </c>
      <c r="I288" s="137"/>
      <c r="J288" s="47" t="str">
        <f t="shared" si="4"/>
        <v>15</v>
      </c>
    </row>
    <row r="289" spans="1:10" ht="17.25" hidden="1" customHeight="1">
      <c r="A289" s="134">
        <v>1</v>
      </c>
      <c r="B289" s="147" t="s">
        <v>2741</v>
      </c>
      <c r="C289" s="153" t="s">
        <v>2742</v>
      </c>
      <c r="D289" s="154" t="s">
        <v>460</v>
      </c>
      <c r="E289" s="133" t="s">
        <v>1320</v>
      </c>
      <c r="F289" s="136" t="s">
        <v>346</v>
      </c>
      <c r="G289" s="134"/>
      <c r="H289" s="134" t="s">
        <v>454</v>
      </c>
      <c r="I289" s="137"/>
      <c r="J289" s="47" t="str">
        <f t="shared" si="4"/>
        <v>15</v>
      </c>
    </row>
    <row r="290" spans="1:10" ht="17.25" hidden="1" customHeight="1">
      <c r="A290" s="134">
        <v>2</v>
      </c>
      <c r="B290" s="147" t="s">
        <v>2743</v>
      </c>
      <c r="C290" s="153" t="s">
        <v>2744</v>
      </c>
      <c r="D290" s="154" t="s">
        <v>468</v>
      </c>
      <c r="E290" s="133" t="s">
        <v>1094</v>
      </c>
      <c r="F290" s="134" t="s">
        <v>346</v>
      </c>
      <c r="G290" s="135" t="s">
        <v>604</v>
      </c>
      <c r="H290" s="134" t="s">
        <v>474</v>
      </c>
      <c r="I290" s="137"/>
      <c r="J290" s="47" t="str">
        <f t="shared" si="4"/>
        <v>15</v>
      </c>
    </row>
    <row r="291" spans="1:10" ht="17.25" hidden="1" customHeight="1">
      <c r="A291" s="134">
        <v>3</v>
      </c>
      <c r="B291" s="147" t="s">
        <v>2745</v>
      </c>
      <c r="C291" s="153" t="s">
        <v>1507</v>
      </c>
      <c r="D291" s="154" t="s">
        <v>2746</v>
      </c>
      <c r="E291" s="133" t="s">
        <v>1373</v>
      </c>
      <c r="F291" s="134" t="s">
        <v>346</v>
      </c>
      <c r="G291" s="134"/>
      <c r="H291" s="134" t="s">
        <v>474</v>
      </c>
      <c r="I291" s="137"/>
      <c r="J291" s="47" t="str">
        <f t="shared" si="4"/>
        <v>15</v>
      </c>
    </row>
    <row r="292" spans="1:10" ht="17.25" hidden="1" customHeight="1">
      <c r="A292" s="134">
        <v>4</v>
      </c>
      <c r="B292" s="147" t="s">
        <v>2747</v>
      </c>
      <c r="C292" s="153" t="s">
        <v>2748</v>
      </c>
      <c r="D292" s="154" t="s">
        <v>472</v>
      </c>
      <c r="E292" s="133" t="s">
        <v>1094</v>
      </c>
      <c r="F292" s="134" t="s">
        <v>346</v>
      </c>
      <c r="G292" s="134"/>
      <c r="H292" s="134" t="s">
        <v>474</v>
      </c>
      <c r="I292" s="137"/>
      <c r="J292" s="47" t="str">
        <f t="shared" si="4"/>
        <v>15</v>
      </c>
    </row>
    <row r="293" spans="1:10" ht="17.25" hidden="1" customHeight="1">
      <c r="A293" s="134">
        <v>5</v>
      </c>
      <c r="B293" s="147" t="s">
        <v>2749</v>
      </c>
      <c r="C293" s="153" t="s">
        <v>2750</v>
      </c>
      <c r="D293" s="154" t="s">
        <v>2751</v>
      </c>
      <c r="E293" s="133" t="s">
        <v>2082</v>
      </c>
      <c r="F293" s="134" t="s">
        <v>346</v>
      </c>
      <c r="G293" s="134"/>
      <c r="H293" s="134" t="s">
        <v>454</v>
      </c>
      <c r="I293" s="137"/>
      <c r="J293" s="47" t="str">
        <f t="shared" si="4"/>
        <v>15</v>
      </c>
    </row>
    <row r="294" spans="1:10" ht="17.25" hidden="1" customHeight="1">
      <c r="A294" s="134">
        <v>6</v>
      </c>
      <c r="B294" s="147" t="s">
        <v>2752</v>
      </c>
      <c r="C294" s="153" t="s">
        <v>1487</v>
      </c>
      <c r="D294" s="154" t="s">
        <v>1920</v>
      </c>
      <c r="E294" s="133" t="s">
        <v>2753</v>
      </c>
      <c r="F294" s="134" t="s">
        <v>346</v>
      </c>
      <c r="G294" s="135" t="s">
        <v>483</v>
      </c>
      <c r="H294" s="134" t="s">
        <v>474</v>
      </c>
      <c r="I294" s="137"/>
      <c r="J294" s="47" t="str">
        <f t="shared" si="4"/>
        <v>15</v>
      </c>
    </row>
    <row r="295" spans="1:10" ht="17.25" hidden="1" customHeight="1">
      <c r="A295" s="134">
        <v>7</v>
      </c>
      <c r="B295" s="147" t="s">
        <v>2754</v>
      </c>
      <c r="C295" s="153" t="s">
        <v>2755</v>
      </c>
      <c r="D295" s="154" t="s">
        <v>481</v>
      </c>
      <c r="E295" s="133" t="s">
        <v>2756</v>
      </c>
      <c r="F295" s="134" t="s">
        <v>346</v>
      </c>
      <c r="G295" s="134"/>
      <c r="H295" s="134" t="s">
        <v>474</v>
      </c>
      <c r="I295" s="137"/>
      <c r="J295" s="47" t="str">
        <f t="shared" si="4"/>
        <v>15</v>
      </c>
    </row>
    <row r="296" spans="1:10" ht="17.25" hidden="1" customHeight="1">
      <c r="A296" s="134">
        <v>8</v>
      </c>
      <c r="B296" s="147" t="s">
        <v>2757</v>
      </c>
      <c r="C296" s="153" t="s">
        <v>1648</v>
      </c>
      <c r="D296" s="154" t="s">
        <v>481</v>
      </c>
      <c r="E296" s="133" t="s">
        <v>1027</v>
      </c>
      <c r="F296" s="134" t="s">
        <v>346</v>
      </c>
      <c r="G296" s="134"/>
      <c r="H296" s="134" t="s">
        <v>454</v>
      </c>
      <c r="I296" s="137"/>
      <c r="J296" s="47" t="str">
        <f t="shared" si="4"/>
        <v>15</v>
      </c>
    </row>
    <row r="297" spans="1:10" ht="17.25" hidden="1" customHeight="1">
      <c r="A297" s="134">
        <v>9</v>
      </c>
      <c r="B297" s="147" t="s">
        <v>2758</v>
      </c>
      <c r="C297" s="153" t="s">
        <v>1934</v>
      </c>
      <c r="D297" s="154" t="s">
        <v>679</v>
      </c>
      <c r="E297" s="133" t="s">
        <v>2759</v>
      </c>
      <c r="F297" s="134" t="s">
        <v>346</v>
      </c>
      <c r="G297" s="134"/>
      <c r="H297" s="134" t="s">
        <v>474</v>
      </c>
      <c r="I297" s="137"/>
      <c r="J297" s="47" t="str">
        <f t="shared" si="4"/>
        <v>15</v>
      </c>
    </row>
    <row r="298" spans="1:10" ht="17.25" hidden="1" customHeight="1">
      <c r="A298" s="134">
        <v>10</v>
      </c>
      <c r="B298" s="147" t="s">
        <v>2760</v>
      </c>
      <c r="C298" s="153" t="s">
        <v>2761</v>
      </c>
      <c r="D298" s="154" t="s">
        <v>2762</v>
      </c>
      <c r="E298" s="133" t="s">
        <v>2196</v>
      </c>
      <c r="F298" s="134" t="s">
        <v>346</v>
      </c>
      <c r="G298" s="135" t="s">
        <v>43</v>
      </c>
      <c r="H298" s="134" t="s">
        <v>474</v>
      </c>
      <c r="I298" s="137"/>
      <c r="J298" s="47" t="str">
        <f t="shared" si="4"/>
        <v>15</v>
      </c>
    </row>
    <row r="299" spans="1:10" ht="17.25" hidden="1" customHeight="1">
      <c r="A299" s="134">
        <v>11</v>
      </c>
      <c r="B299" s="147" t="s">
        <v>2763</v>
      </c>
      <c r="C299" s="153" t="s">
        <v>2603</v>
      </c>
      <c r="D299" s="154" t="s">
        <v>1079</v>
      </c>
      <c r="E299" s="133" t="s">
        <v>2310</v>
      </c>
      <c r="F299" s="134" t="s">
        <v>346</v>
      </c>
      <c r="G299" s="134"/>
      <c r="H299" s="134" t="s">
        <v>474</v>
      </c>
      <c r="I299" s="137"/>
      <c r="J299" s="47" t="str">
        <f t="shared" si="4"/>
        <v>15</v>
      </c>
    </row>
    <row r="300" spans="1:10" ht="17.25" hidden="1" customHeight="1">
      <c r="A300" s="134">
        <v>12</v>
      </c>
      <c r="B300" s="147" t="s">
        <v>2764</v>
      </c>
      <c r="C300" s="153" t="s">
        <v>485</v>
      </c>
      <c r="D300" s="154" t="s">
        <v>1079</v>
      </c>
      <c r="E300" s="133" t="s">
        <v>2714</v>
      </c>
      <c r="F300" s="134" t="s">
        <v>346</v>
      </c>
      <c r="G300" s="134"/>
      <c r="H300" s="134" t="s">
        <v>474</v>
      </c>
      <c r="I300" s="137"/>
      <c r="J300" s="47" t="str">
        <f t="shared" si="4"/>
        <v>15</v>
      </c>
    </row>
    <row r="301" spans="1:10" ht="17.25" hidden="1" customHeight="1">
      <c r="A301" s="134">
        <v>13</v>
      </c>
      <c r="B301" s="147" t="s">
        <v>2765</v>
      </c>
      <c r="C301" s="153" t="s">
        <v>1220</v>
      </c>
      <c r="D301" s="154" t="s">
        <v>1241</v>
      </c>
      <c r="E301" s="133" t="s">
        <v>752</v>
      </c>
      <c r="F301" s="134" t="s">
        <v>346</v>
      </c>
      <c r="G301" s="134"/>
      <c r="H301" s="134" t="s">
        <v>474</v>
      </c>
      <c r="I301" s="137"/>
      <c r="J301" s="47" t="str">
        <f t="shared" si="4"/>
        <v>15</v>
      </c>
    </row>
    <row r="302" spans="1:10" ht="17.25" hidden="1" customHeight="1">
      <c r="A302" s="134">
        <v>14</v>
      </c>
      <c r="B302" s="147" t="s">
        <v>2766</v>
      </c>
      <c r="C302" s="153" t="s">
        <v>2767</v>
      </c>
      <c r="D302" s="154" t="s">
        <v>687</v>
      </c>
      <c r="E302" s="133" t="s">
        <v>1712</v>
      </c>
      <c r="F302" s="134" t="s">
        <v>346</v>
      </c>
      <c r="G302" s="134"/>
      <c r="H302" s="134" t="s">
        <v>474</v>
      </c>
      <c r="I302" s="137"/>
      <c r="J302" s="47" t="str">
        <f t="shared" si="4"/>
        <v>15</v>
      </c>
    </row>
    <row r="303" spans="1:10" ht="17.25" hidden="1" customHeight="1">
      <c r="A303" s="134">
        <v>15</v>
      </c>
      <c r="B303" s="147" t="s">
        <v>2768</v>
      </c>
      <c r="C303" s="153" t="s">
        <v>2769</v>
      </c>
      <c r="D303" s="154" t="s">
        <v>1088</v>
      </c>
      <c r="E303" s="133" t="s">
        <v>2770</v>
      </c>
      <c r="F303" s="134" t="s">
        <v>346</v>
      </c>
      <c r="G303" s="134"/>
      <c r="H303" s="134" t="s">
        <v>454</v>
      </c>
      <c r="I303" s="137"/>
      <c r="J303" s="47" t="str">
        <f t="shared" si="4"/>
        <v>15</v>
      </c>
    </row>
    <row r="304" spans="1:10" ht="17.25" hidden="1" customHeight="1">
      <c r="A304" s="134">
        <v>16</v>
      </c>
      <c r="B304" s="147" t="s">
        <v>2771</v>
      </c>
      <c r="C304" s="153" t="s">
        <v>2772</v>
      </c>
      <c r="D304" s="154" t="s">
        <v>1088</v>
      </c>
      <c r="E304" s="133" t="s">
        <v>1425</v>
      </c>
      <c r="F304" s="134" t="s">
        <v>346</v>
      </c>
      <c r="G304" s="134"/>
      <c r="H304" s="134" t="s">
        <v>454</v>
      </c>
      <c r="I304" s="137"/>
      <c r="J304" s="47" t="str">
        <f t="shared" si="4"/>
        <v>15</v>
      </c>
    </row>
    <row r="305" spans="1:10" ht="17.25" hidden="1" customHeight="1">
      <c r="A305" s="134">
        <v>17</v>
      </c>
      <c r="B305" s="147" t="s">
        <v>2773</v>
      </c>
      <c r="C305" s="153" t="s">
        <v>614</v>
      </c>
      <c r="D305" s="154" t="s">
        <v>1088</v>
      </c>
      <c r="E305" s="133" t="s">
        <v>2774</v>
      </c>
      <c r="F305" s="134" t="s">
        <v>346</v>
      </c>
      <c r="G305" s="134"/>
      <c r="H305" s="134" t="s">
        <v>454</v>
      </c>
      <c r="I305" s="137"/>
      <c r="J305" s="47" t="str">
        <f t="shared" si="4"/>
        <v>15</v>
      </c>
    </row>
    <row r="306" spans="1:10" ht="17.25" hidden="1" customHeight="1">
      <c r="A306" s="134">
        <v>18</v>
      </c>
      <c r="B306" s="147" t="s">
        <v>2775</v>
      </c>
      <c r="C306" s="153" t="s">
        <v>503</v>
      </c>
      <c r="D306" s="154" t="s">
        <v>1088</v>
      </c>
      <c r="E306" s="133" t="s">
        <v>2776</v>
      </c>
      <c r="F306" s="134" t="s">
        <v>346</v>
      </c>
      <c r="G306" s="134"/>
      <c r="H306" s="134" t="s">
        <v>474</v>
      </c>
      <c r="I306" s="137"/>
      <c r="J306" s="47" t="str">
        <f t="shared" si="4"/>
        <v>15</v>
      </c>
    </row>
    <row r="307" spans="1:10" ht="17.25" hidden="1" customHeight="1">
      <c r="A307" s="134">
        <v>19</v>
      </c>
      <c r="B307" s="147" t="s">
        <v>2777</v>
      </c>
      <c r="C307" s="153" t="s">
        <v>1842</v>
      </c>
      <c r="D307" s="154" t="s">
        <v>1272</v>
      </c>
      <c r="E307" s="133" t="s">
        <v>2778</v>
      </c>
      <c r="F307" s="134" t="s">
        <v>346</v>
      </c>
      <c r="G307" s="134"/>
      <c r="H307" s="134" t="s">
        <v>474</v>
      </c>
      <c r="I307" s="137"/>
      <c r="J307" s="47" t="str">
        <f t="shared" si="4"/>
        <v>15</v>
      </c>
    </row>
    <row r="308" spans="1:10" ht="17.25" hidden="1" customHeight="1">
      <c r="A308" s="134">
        <v>20</v>
      </c>
      <c r="B308" s="147" t="s">
        <v>2779</v>
      </c>
      <c r="C308" s="153" t="s">
        <v>2337</v>
      </c>
      <c r="D308" s="154" t="s">
        <v>497</v>
      </c>
      <c r="E308" s="133" t="s">
        <v>1347</v>
      </c>
      <c r="F308" s="134" t="s">
        <v>346</v>
      </c>
      <c r="G308" s="134"/>
      <c r="H308" s="134" t="s">
        <v>474</v>
      </c>
      <c r="I308" s="137"/>
      <c r="J308" s="47" t="str">
        <f t="shared" si="4"/>
        <v>15</v>
      </c>
    </row>
    <row r="309" spans="1:10" ht="17.25" hidden="1" customHeight="1">
      <c r="A309" s="134">
        <v>21</v>
      </c>
      <c r="B309" s="147" t="s">
        <v>2780</v>
      </c>
      <c r="C309" s="153" t="s">
        <v>2781</v>
      </c>
      <c r="D309" s="154" t="s">
        <v>1544</v>
      </c>
      <c r="E309" s="133" t="s">
        <v>1446</v>
      </c>
      <c r="F309" s="134" t="s">
        <v>346</v>
      </c>
      <c r="G309" s="134"/>
      <c r="H309" s="134" t="s">
        <v>454</v>
      </c>
      <c r="I309" s="137"/>
      <c r="J309" s="47" t="str">
        <f t="shared" si="4"/>
        <v>15</v>
      </c>
    </row>
    <row r="310" spans="1:10" ht="17.25" hidden="1" customHeight="1">
      <c r="A310" s="134">
        <v>22</v>
      </c>
      <c r="B310" s="147" t="s">
        <v>2782</v>
      </c>
      <c r="C310" s="153" t="s">
        <v>2783</v>
      </c>
      <c r="D310" s="154" t="s">
        <v>536</v>
      </c>
      <c r="E310" s="133" t="s">
        <v>919</v>
      </c>
      <c r="F310" s="134" t="s">
        <v>346</v>
      </c>
      <c r="G310" s="134"/>
      <c r="H310" s="134" t="s">
        <v>474</v>
      </c>
      <c r="I310" s="137"/>
      <c r="J310" s="47" t="str">
        <f t="shared" si="4"/>
        <v>15</v>
      </c>
    </row>
    <row r="311" spans="1:10" ht="17.25" hidden="1" customHeight="1">
      <c r="A311" s="134">
        <v>23</v>
      </c>
      <c r="B311" s="147" t="s">
        <v>2784</v>
      </c>
      <c r="C311" s="153" t="s">
        <v>2785</v>
      </c>
      <c r="D311" s="154" t="s">
        <v>543</v>
      </c>
      <c r="E311" s="133" t="s">
        <v>2531</v>
      </c>
      <c r="F311" s="134" t="s">
        <v>346</v>
      </c>
      <c r="G311" s="134"/>
      <c r="H311" s="134" t="s">
        <v>474</v>
      </c>
      <c r="I311" s="137"/>
      <c r="J311" s="47" t="str">
        <f t="shared" si="4"/>
        <v>15</v>
      </c>
    </row>
    <row r="312" spans="1:10" ht="17.25" hidden="1" customHeight="1">
      <c r="A312" s="134">
        <v>24</v>
      </c>
      <c r="B312" s="147" t="s">
        <v>2786</v>
      </c>
      <c r="C312" s="153" t="s">
        <v>2787</v>
      </c>
      <c r="D312" s="154" t="s">
        <v>1289</v>
      </c>
      <c r="E312" s="133" t="s">
        <v>1215</v>
      </c>
      <c r="F312" s="134" t="s">
        <v>346</v>
      </c>
      <c r="G312" s="134"/>
      <c r="H312" s="134" t="s">
        <v>474</v>
      </c>
      <c r="I312" s="137"/>
      <c r="J312" s="47" t="str">
        <f t="shared" si="4"/>
        <v>15</v>
      </c>
    </row>
    <row r="313" spans="1:10" ht="17.25" hidden="1" customHeight="1">
      <c r="A313" s="134">
        <v>25</v>
      </c>
      <c r="B313" s="147" t="s">
        <v>2788</v>
      </c>
      <c r="C313" s="153" t="s">
        <v>2789</v>
      </c>
      <c r="D313" s="154" t="s">
        <v>941</v>
      </c>
      <c r="E313" s="133" t="s">
        <v>2698</v>
      </c>
      <c r="F313" s="134" t="s">
        <v>346</v>
      </c>
      <c r="G313" s="134"/>
      <c r="H313" s="134" t="s">
        <v>474</v>
      </c>
      <c r="I313" s="137"/>
      <c r="J313" s="47" t="str">
        <f t="shared" si="4"/>
        <v>15</v>
      </c>
    </row>
    <row r="314" spans="1:10" ht="17.25" hidden="1" customHeight="1">
      <c r="A314" s="134">
        <v>26</v>
      </c>
      <c r="B314" s="147" t="s">
        <v>2790</v>
      </c>
      <c r="C314" s="153" t="s">
        <v>2791</v>
      </c>
      <c r="D314" s="154" t="s">
        <v>945</v>
      </c>
      <c r="E314" s="133" t="s">
        <v>624</v>
      </c>
      <c r="F314" s="134" t="s">
        <v>346</v>
      </c>
      <c r="G314" s="134"/>
      <c r="H314" s="134" t="s">
        <v>474</v>
      </c>
      <c r="I314" s="137"/>
      <c r="J314" s="47" t="str">
        <f t="shared" si="4"/>
        <v>15</v>
      </c>
    </row>
    <row r="315" spans="1:10" ht="17.25" hidden="1" customHeight="1">
      <c r="A315" s="134">
        <v>27</v>
      </c>
      <c r="B315" s="147" t="s">
        <v>2792</v>
      </c>
      <c r="C315" s="153" t="s">
        <v>2793</v>
      </c>
      <c r="D315" s="154" t="s">
        <v>945</v>
      </c>
      <c r="E315" s="133" t="s">
        <v>1527</v>
      </c>
      <c r="F315" s="134" t="s">
        <v>346</v>
      </c>
      <c r="G315" s="134"/>
      <c r="H315" s="134" t="s">
        <v>454</v>
      </c>
      <c r="I315" s="137"/>
      <c r="J315" s="47" t="str">
        <f t="shared" si="4"/>
        <v>15</v>
      </c>
    </row>
    <row r="316" spans="1:10" ht="17.25" hidden="1" customHeight="1">
      <c r="A316" s="134">
        <v>28</v>
      </c>
      <c r="B316" s="147" t="s">
        <v>2794</v>
      </c>
      <c r="C316" s="153" t="s">
        <v>2795</v>
      </c>
      <c r="D316" s="154" t="s">
        <v>572</v>
      </c>
      <c r="E316" s="133" t="s">
        <v>1814</v>
      </c>
      <c r="F316" s="134" t="s">
        <v>346</v>
      </c>
      <c r="G316" s="134"/>
      <c r="H316" s="134" t="s">
        <v>474</v>
      </c>
      <c r="I316" s="137"/>
      <c r="J316" s="47" t="str">
        <f t="shared" si="4"/>
        <v>15</v>
      </c>
    </row>
    <row r="317" spans="1:10" ht="17.25" hidden="1" customHeight="1">
      <c r="A317" s="134">
        <v>29</v>
      </c>
      <c r="B317" s="147" t="s">
        <v>2796</v>
      </c>
      <c r="C317" s="153" t="s">
        <v>2797</v>
      </c>
      <c r="D317" s="154" t="s">
        <v>1142</v>
      </c>
      <c r="E317" s="133" t="s">
        <v>2296</v>
      </c>
      <c r="F317" s="134" t="s">
        <v>346</v>
      </c>
      <c r="G317" s="134"/>
      <c r="H317" s="134" t="s">
        <v>454</v>
      </c>
      <c r="I317" s="137"/>
      <c r="J317" s="47" t="str">
        <f t="shared" si="4"/>
        <v>15</v>
      </c>
    </row>
    <row r="318" spans="1:10" ht="17.25" hidden="1" customHeight="1">
      <c r="A318" s="134">
        <v>30</v>
      </c>
      <c r="B318" s="147" t="s">
        <v>2798</v>
      </c>
      <c r="C318" s="153" t="s">
        <v>2799</v>
      </c>
      <c r="D318" s="154" t="s">
        <v>759</v>
      </c>
      <c r="E318" s="133" t="s">
        <v>2124</v>
      </c>
      <c r="F318" s="134" t="s">
        <v>346</v>
      </c>
      <c r="G318" s="134"/>
      <c r="H318" s="134" t="s">
        <v>454</v>
      </c>
      <c r="I318" s="137"/>
      <c r="J318" s="47" t="str">
        <f t="shared" si="4"/>
        <v>15</v>
      </c>
    </row>
    <row r="319" spans="1:10" ht="17.25" hidden="1" customHeight="1">
      <c r="A319" s="134">
        <v>31</v>
      </c>
      <c r="B319" s="147" t="s">
        <v>2800</v>
      </c>
      <c r="C319" s="153" t="s">
        <v>2801</v>
      </c>
      <c r="D319" s="154" t="s">
        <v>763</v>
      </c>
      <c r="E319" s="133" t="s">
        <v>2425</v>
      </c>
      <c r="F319" s="134" t="s">
        <v>346</v>
      </c>
      <c r="G319" s="134"/>
      <c r="H319" s="134" t="s">
        <v>474</v>
      </c>
      <c r="I319" s="138" t="s">
        <v>2802</v>
      </c>
      <c r="J319" s="47" t="str">
        <f t="shared" si="4"/>
        <v>15</v>
      </c>
    </row>
    <row r="320" spans="1:10" ht="17.25" hidden="1" customHeight="1">
      <c r="A320" s="134">
        <v>32</v>
      </c>
      <c r="B320" s="147" t="s">
        <v>2803</v>
      </c>
      <c r="C320" s="153" t="s">
        <v>2804</v>
      </c>
      <c r="D320" s="154" t="s">
        <v>970</v>
      </c>
      <c r="E320" s="133" t="s">
        <v>2805</v>
      </c>
      <c r="F320" s="134" t="s">
        <v>346</v>
      </c>
      <c r="G320" s="134"/>
      <c r="H320" s="134" t="s">
        <v>474</v>
      </c>
      <c r="I320" s="137"/>
      <c r="J320" s="47" t="str">
        <f t="shared" si="4"/>
        <v>15</v>
      </c>
    </row>
    <row r="321" spans="1:10" ht="17.25" hidden="1" customHeight="1">
      <c r="A321" s="134">
        <v>33</v>
      </c>
      <c r="B321" s="147" t="s">
        <v>2806</v>
      </c>
      <c r="C321" s="153" t="s">
        <v>2807</v>
      </c>
      <c r="D321" s="154" t="s">
        <v>775</v>
      </c>
      <c r="E321" s="133" t="s">
        <v>2808</v>
      </c>
      <c r="F321" s="134" t="s">
        <v>346</v>
      </c>
      <c r="G321" s="134"/>
      <c r="H321" s="134" t="s">
        <v>474</v>
      </c>
      <c r="I321" s="137"/>
      <c r="J321" s="47" t="str">
        <f t="shared" si="4"/>
        <v>15</v>
      </c>
    </row>
    <row r="322" spans="1:10" ht="17.25" hidden="1" customHeight="1">
      <c r="A322" s="134">
        <v>34</v>
      </c>
      <c r="B322" s="147" t="s">
        <v>2809</v>
      </c>
      <c r="C322" s="153" t="s">
        <v>2810</v>
      </c>
      <c r="D322" s="154" t="s">
        <v>587</v>
      </c>
      <c r="E322" s="133" t="s">
        <v>2267</v>
      </c>
      <c r="F322" s="134" t="s">
        <v>346</v>
      </c>
      <c r="G322" s="134"/>
      <c r="H322" s="134" t="s">
        <v>454</v>
      </c>
      <c r="I322" s="137"/>
      <c r="J322" s="47" t="str">
        <f t="shared" si="4"/>
        <v>15</v>
      </c>
    </row>
    <row r="323" spans="1:10" ht="17.25" hidden="1" customHeight="1">
      <c r="A323" s="134">
        <v>35</v>
      </c>
      <c r="B323" s="147" t="s">
        <v>2811</v>
      </c>
      <c r="C323" s="153" t="s">
        <v>2812</v>
      </c>
      <c r="D323" s="154" t="s">
        <v>591</v>
      </c>
      <c r="E323" s="133" t="s">
        <v>2813</v>
      </c>
      <c r="F323" s="134" t="s">
        <v>346</v>
      </c>
      <c r="G323" s="134"/>
      <c r="H323" s="134" t="s">
        <v>474</v>
      </c>
      <c r="I323" s="137"/>
      <c r="J323" s="47" t="str">
        <f t="shared" ref="J323:J386" si="5">LEFT(F323,2)</f>
        <v>15</v>
      </c>
    </row>
    <row r="324" spans="1:10" ht="17.25" hidden="1" customHeight="1">
      <c r="A324" s="134">
        <v>36</v>
      </c>
      <c r="B324" s="147" t="s">
        <v>2814</v>
      </c>
      <c r="C324" s="153" t="s">
        <v>682</v>
      </c>
      <c r="D324" s="154" t="s">
        <v>591</v>
      </c>
      <c r="E324" s="133" t="s">
        <v>2296</v>
      </c>
      <c r="F324" s="134" t="s">
        <v>346</v>
      </c>
      <c r="G324" s="134"/>
      <c r="H324" s="134" t="s">
        <v>474</v>
      </c>
      <c r="I324" s="137"/>
      <c r="J324" s="47" t="str">
        <f t="shared" si="5"/>
        <v>15</v>
      </c>
    </row>
    <row r="325" spans="1:10" ht="17.25" hidden="1" customHeight="1">
      <c r="A325" s="134">
        <v>37</v>
      </c>
      <c r="B325" s="147" t="s">
        <v>2815</v>
      </c>
      <c r="C325" s="153" t="s">
        <v>2816</v>
      </c>
      <c r="D325" s="154" t="s">
        <v>982</v>
      </c>
      <c r="E325" s="133" t="s">
        <v>1428</v>
      </c>
      <c r="F325" s="134" t="s">
        <v>346</v>
      </c>
      <c r="G325" s="134"/>
      <c r="H325" s="134" t="s">
        <v>474</v>
      </c>
      <c r="I325" s="137"/>
      <c r="J325" s="47" t="str">
        <f t="shared" si="5"/>
        <v>15</v>
      </c>
    </row>
    <row r="326" spans="1:10" ht="17.25" hidden="1" customHeight="1">
      <c r="A326" s="134">
        <v>38</v>
      </c>
      <c r="B326" s="147" t="s">
        <v>2817</v>
      </c>
      <c r="C326" s="153" t="s">
        <v>1719</v>
      </c>
      <c r="D326" s="154" t="s">
        <v>602</v>
      </c>
      <c r="E326" s="133" t="s">
        <v>1928</v>
      </c>
      <c r="F326" s="134" t="s">
        <v>346</v>
      </c>
      <c r="G326" s="134"/>
      <c r="H326" s="134" t="s">
        <v>474</v>
      </c>
      <c r="I326" s="137"/>
      <c r="J326" s="47" t="str">
        <f t="shared" si="5"/>
        <v>15</v>
      </c>
    </row>
    <row r="327" spans="1:10" ht="17.25" hidden="1" customHeight="1">
      <c r="A327" s="134">
        <v>39</v>
      </c>
      <c r="B327" s="147" t="s">
        <v>2818</v>
      </c>
      <c r="C327" s="153" t="s">
        <v>471</v>
      </c>
      <c r="D327" s="154" t="s">
        <v>2819</v>
      </c>
      <c r="E327" s="133" t="s">
        <v>838</v>
      </c>
      <c r="F327" s="134" t="s">
        <v>346</v>
      </c>
      <c r="G327" s="134"/>
      <c r="H327" s="134" t="s">
        <v>474</v>
      </c>
      <c r="I327" s="137"/>
      <c r="J327" s="47" t="str">
        <f t="shared" si="5"/>
        <v>15</v>
      </c>
    </row>
    <row r="328" spans="1:10" ht="17.25" hidden="1" customHeight="1">
      <c r="A328" s="134">
        <v>40</v>
      </c>
      <c r="B328" s="147" t="s">
        <v>2820</v>
      </c>
      <c r="C328" s="153" t="s">
        <v>1894</v>
      </c>
      <c r="D328" s="154" t="s">
        <v>809</v>
      </c>
      <c r="E328" s="133" t="s">
        <v>2821</v>
      </c>
      <c r="F328" s="134" t="s">
        <v>346</v>
      </c>
      <c r="G328" s="134"/>
      <c r="H328" s="134" t="s">
        <v>474</v>
      </c>
      <c r="I328" s="137"/>
      <c r="J328" s="47" t="str">
        <f t="shared" si="5"/>
        <v>15</v>
      </c>
    </row>
    <row r="329" spans="1:10" ht="17.25" hidden="1" customHeight="1">
      <c r="A329" s="134">
        <v>41</v>
      </c>
      <c r="B329" s="147" t="s">
        <v>2822</v>
      </c>
      <c r="C329" s="153" t="s">
        <v>1117</v>
      </c>
      <c r="D329" s="154" t="s">
        <v>611</v>
      </c>
      <c r="E329" s="133" t="s">
        <v>2823</v>
      </c>
      <c r="F329" s="134" t="s">
        <v>346</v>
      </c>
      <c r="G329" s="134"/>
      <c r="H329" s="134" t="s">
        <v>454</v>
      </c>
      <c r="I329" s="137"/>
      <c r="J329" s="47" t="str">
        <f t="shared" si="5"/>
        <v>15</v>
      </c>
    </row>
    <row r="330" spans="1:10" ht="17.25" hidden="1" customHeight="1">
      <c r="A330" s="134">
        <v>42</v>
      </c>
      <c r="B330" s="147" t="s">
        <v>2824</v>
      </c>
      <c r="C330" s="153" t="s">
        <v>861</v>
      </c>
      <c r="D330" s="154" t="s">
        <v>615</v>
      </c>
      <c r="E330" s="133" t="s">
        <v>1115</v>
      </c>
      <c r="F330" s="134" t="s">
        <v>346</v>
      </c>
      <c r="G330" s="134"/>
      <c r="H330" s="134" t="s">
        <v>474</v>
      </c>
      <c r="I330" s="137"/>
      <c r="J330" s="47" t="str">
        <f t="shared" si="5"/>
        <v>15</v>
      </c>
    </row>
    <row r="331" spans="1:10" ht="17.25" hidden="1" customHeight="1">
      <c r="A331" s="134">
        <v>43</v>
      </c>
      <c r="B331" s="147" t="s">
        <v>2825</v>
      </c>
      <c r="C331" s="153" t="s">
        <v>2826</v>
      </c>
      <c r="D331" s="154" t="s">
        <v>627</v>
      </c>
      <c r="E331" s="133" t="s">
        <v>1121</v>
      </c>
      <c r="F331" s="134" t="s">
        <v>346</v>
      </c>
      <c r="G331" s="134"/>
      <c r="H331" s="134" t="s">
        <v>454</v>
      </c>
      <c r="I331" s="137"/>
      <c r="J331" s="47" t="str">
        <f t="shared" si="5"/>
        <v>15</v>
      </c>
    </row>
    <row r="332" spans="1:10" ht="17.25" hidden="1" customHeight="1">
      <c r="A332" s="134">
        <v>44</v>
      </c>
      <c r="B332" s="147" t="s">
        <v>2827</v>
      </c>
      <c r="C332" s="153" t="s">
        <v>606</v>
      </c>
      <c r="D332" s="154" t="s">
        <v>627</v>
      </c>
      <c r="E332" s="133" t="s">
        <v>851</v>
      </c>
      <c r="F332" s="134" t="s">
        <v>346</v>
      </c>
      <c r="G332" s="134"/>
      <c r="H332" s="134" t="s">
        <v>454</v>
      </c>
      <c r="I332" s="137"/>
      <c r="J332" s="47" t="str">
        <f t="shared" si="5"/>
        <v>15</v>
      </c>
    </row>
    <row r="333" spans="1:10" ht="17.25" hidden="1" customHeight="1">
      <c r="A333" s="134">
        <v>45</v>
      </c>
      <c r="B333" s="147" t="s">
        <v>2828</v>
      </c>
      <c r="C333" s="153" t="s">
        <v>1117</v>
      </c>
      <c r="D333" s="154" t="s">
        <v>631</v>
      </c>
      <c r="E333" s="133" t="s">
        <v>2829</v>
      </c>
      <c r="F333" s="134" t="s">
        <v>346</v>
      </c>
      <c r="G333" s="134"/>
      <c r="H333" s="134" t="s">
        <v>474</v>
      </c>
      <c r="I333" s="137"/>
      <c r="J333" s="47" t="str">
        <f t="shared" si="5"/>
        <v>15</v>
      </c>
    </row>
    <row r="334" spans="1:10" ht="17.25" hidden="1" customHeight="1">
      <c r="A334" s="134">
        <v>46</v>
      </c>
      <c r="B334" s="147" t="s">
        <v>2830</v>
      </c>
      <c r="C334" s="153" t="s">
        <v>2831</v>
      </c>
      <c r="D334" s="154" t="s">
        <v>833</v>
      </c>
      <c r="E334" s="133" t="s">
        <v>946</v>
      </c>
      <c r="F334" s="134" t="s">
        <v>346</v>
      </c>
      <c r="G334" s="134"/>
      <c r="H334" s="134" t="s">
        <v>474</v>
      </c>
      <c r="I334" s="137"/>
      <c r="J334" s="47" t="str">
        <f t="shared" si="5"/>
        <v>15</v>
      </c>
    </row>
    <row r="335" spans="1:10" ht="17.25" hidden="1" customHeight="1">
      <c r="A335" s="134">
        <v>47</v>
      </c>
      <c r="B335" s="147" t="s">
        <v>2832</v>
      </c>
      <c r="C335" s="153" t="s">
        <v>2833</v>
      </c>
      <c r="D335" s="154" t="s">
        <v>2834</v>
      </c>
      <c r="E335" s="133" t="s">
        <v>2835</v>
      </c>
      <c r="F335" s="134" t="s">
        <v>346</v>
      </c>
      <c r="G335" s="134"/>
      <c r="H335" s="134" t="s">
        <v>474</v>
      </c>
      <c r="I335" s="137"/>
      <c r="J335" s="47" t="str">
        <f t="shared" si="5"/>
        <v>15</v>
      </c>
    </row>
    <row r="336" spans="1:10" ht="17.25" hidden="1" customHeight="1">
      <c r="A336" s="134">
        <v>48</v>
      </c>
      <c r="B336" s="147" t="s">
        <v>2836</v>
      </c>
      <c r="C336" s="153" t="s">
        <v>1350</v>
      </c>
      <c r="D336" s="154" t="s">
        <v>1754</v>
      </c>
      <c r="E336" s="133" t="s">
        <v>1980</v>
      </c>
      <c r="F336" s="134" t="s">
        <v>346</v>
      </c>
      <c r="G336" s="134"/>
      <c r="H336" s="134" t="s">
        <v>474</v>
      </c>
      <c r="I336" s="137"/>
      <c r="J336" s="47" t="str">
        <f t="shared" si="5"/>
        <v>15</v>
      </c>
    </row>
    <row r="337" spans="1:10" ht="17.25" hidden="1" customHeight="1">
      <c r="A337" s="134">
        <v>49</v>
      </c>
      <c r="B337" s="147" t="s">
        <v>2837</v>
      </c>
      <c r="C337" s="153" t="s">
        <v>2838</v>
      </c>
      <c r="D337" s="154" t="s">
        <v>1018</v>
      </c>
      <c r="E337" s="133" t="s">
        <v>469</v>
      </c>
      <c r="F337" s="134" t="s">
        <v>346</v>
      </c>
      <c r="G337" s="134"/>
      <c r="H337" s="134" t="s">
        <v>454</v>
      </c>
      <c r="I337" s="137"/>
      <c r="J337" s="47" t="str">
        <f t="shared" si="5"/>
        <v>15</v>
      </c>
    </row>
    <row r="338" spans="1:10" ht="17.25" hidden="1" customHeight="1">
      <c r="A338" s="134">
        <v>50</v>
      </c>
      <c r="B338" s="147" t="s">
        <v>2839</v>
      </c>
      <c r="C338" s="153" t="s">
        <v>2840</v>
      </c>
      <c r="D338" s="154" t="s">
        <v>1018</v>
      </c>
      <c r="E338" s="133" t="s">
        <v>2841</v>
      </c>
      <c r="F338" s="134" t="s">
        <v>346</v>
      </c>
      <c r="G338" s="134"/>
      <c r="H338" s="134" t="s">
        <v>474</v>
      </c>
      <c r="I338" s="137"/>
      <c r="J338" s="47" t="str">
        <f t="shared" si="5"/>
        <v>15</v>
      </c>
    </row>
    <row r="339" spans="1:10" ht="17.25" hidden="1" customHeight="1">
      <c r="A339" s="134">
        <v>51</v>
      </c>
      <c r="B339" s="147" t="s">
        <v>2842</v>
      </c>
      <c r="C339" s="153" t="s">
        <v>2843</v>
      </c>
      <c r="D339" s="154" t="s">
        <v>844</v>
      </c>
      <c r="E339" s="133" t="s">
        <v>2844</v>
      </c>
      <c r="F339" s="134" t="s">
        <v>346</v>
      </c>
      <c r="G339" s="134"/>
      <c r="H339" s="134" t="s">
        <v>474</v>
      </c>
      <c r="I339" s="137"/>
      <c r="J339" s="47" t="str">
        <f t="shared" si="5"/>
        <v>15</v>
      </c>
    </row>
    <row r="340" spans="1:10" ht="17.25" hidden="1" customHeight="1">
      <c r="A340" s="134">
        <v>52</v>
      </c>
      <c r="B340" s="147" t="s">
        <v>2845</v>
      </c>
      <c r="C340" s="153" t="s">
        <v>1507</v>
      </c>
      <c r="D340" s="154" t="s">
        <v>844</v>
      </c>
      <c r="E340" s="133" t="s">
        <v>788</v>
      </c>
      <c r="F340" s="134" t="s">
        <v>346</v>
      </c>
      <c r="G340" s="134"/>
      <c r="H340" s="134" t="s">
        <v>474</v>
      </c>
      <c r="I340" s="137"/>
      <c r="J340" s="47" t="str">
        <f t="shared" si="5"/>
        <v>15</v>
      </c>
    </row>
    <row r="341" spans="1:10" ht="17.25" hidden="1" customHeight="1">
      <c r="A341" s="134">
        <v>53</v>
      </c>
      <c r="B341" s="147" t="s">
        <v>2846</v>
      </c>
      <c r="C341" s="153" t="s">
        <v>630</v>
      </c>
      <c r="D341" s="154" t="s">
        <v>854</v>
      </c>
      <c r="E341" s="133" t="s">
        <v>2489</v>
      </c>
      <c r="F341" s="134" t="s">
        <v>346</v>
      </c>
      <c r="G341" s="134"/>
      <c r="H341" s="134" t="s">
        <v>474</v>
      </c>
      <c r="I341" s="137"/>
      <c r="J341" s="47" t="str">
        <f t="shared" si="5"/>
        <v>15</v>
      </c>
    </row>
    <row r="342" spans="1:10" ht="17.25" hidden="1" customHeight="1">
      <c r="A342" s="134">
        <v>54</v>
      </c>
      <c r="B342" s="147" t="s">
        <v>2847</v>
      </c>
      <c r="C342" s="153" t="s">
        <v>1883</v>
      </c>
      <c r="D342" s="154" t="s">
        <v>2848</v>
      </c>
      <c r="E342" s="133" t="s">
        <v>752</v>
      </c>
      <c r="F342" s="134" t="s">
        <v>346</v>
      </c>
      <c r="G342" s="134"/>
      <c r="H342" s="134" t="s">
        <v>474</v>
      </c>
      <c r="I342" s="137"/>
      <c r="J342" s="47" t="str">
        <f t="shared" si="5"/>
        <v>15</v>
      </c>
    </row>
    <row r="343" spans="1:10" ht="17.25" hidden="1" customHeight="1">
      <c r="A343" s="134">
        <v>55</v>
      </c>
      <c r="B343" s="147" t="s">
        <v>2849</v>
      </c>
      <c r="C343" s="153" t="s">
        <v>1507</v>
      </c>
      <c r="D343" s="154" t="s">
        <v>2850</v>
      </c>
      <c r="E343" s="133" t="s">
        <v>2851</v>
      </c>
      <c r="F343" s="134" t="s">
        <v>346</v>
      </c>
      <c r="G343" s="134"/>
      <c r="H343" s="134" t="s">
        <v>454</v>
      </c>
      <c r="I343" s="137"/>
      <c r="J343" s="47" t="str">
        <f t="shared" si="5"/>
        <v>15</v>
      </c>
    </row>
    <row r="344" spans="1:10" ht="17.25" hidden="1" customHeight="1">
      <c r="A344" s="134">
        <v>56</v>
      </c>
      <c r="B344" s="147" t="s">
        <v>2852</v>
      </c>
      <c r="C344" s="153" t="s">
        <v>2853</v>
      </c>
      <c r="D344" s="154" t="s">
        <v>870</v>
      </c>
      <c r="E344" s="133" t="s">
        <v>2854</v>
      </c>
      <c r="F344" s="134" t="s">
        <v>346</v>
      </c>
      <c r="G344" s="134"/>
      <c r="H344" s="134" t="s">
        <v>474</v>
      </c>
      <c r="I344" s="137"/>
      <c r="J344" s="47" t="str">
        <f t="shared" si="5"/>
        <v>15</v>
      </c>
    </row>
    <row r="345" spans="1:10" ht="17.25" hidden="1" customHeight="1">
      <c r="A345" s="134">
        <v>57</v>
      </c>
      <c r="B345" s="147" t="s">
        <v>2855</v>
      </c>
      <c r="C345" s="153" t="s">
        <v>2856</v>
      </c>
      <c r="D345" s="154" t="s">
        <v>670</v>
      </c>
      <c r="E345" s="133" t="s">
        <v>1342</v>
      </c>
      <c r="F345" s="134" t="s">
        <v>346</v>
      </c>
      <c r="G345" s="134"/>
      <c r="H345" s="134" t="s">
        <v>474</v>
      </c>
      <c r="I345" s="137"/>
      <c r="J345" s="47" t="str">
        <f t="shared" si="5"/>
        <v>15</v>
      </c>
    </row>
    <row r="346" spans="1:10" ht="17.25" hidden="1" customHeight="1">
      <c r="A346" s="134">
        <v>1</v>
      </c>
      <c r="B346" s="147" t="s">
        <v>2857</v>
      </c>
      <c r="C346" s="153" t="s">
        <v>2858</v>
      </c>
      <c r="D346" s="154" t="s">
        <v>451</v>
      </c>
      <c r="E346" s="133" t="s">
        <v>2859</v>
      </c>
      <c r="F346" s="136" t="s">
        <v>289</v>
      </c>
      <c r="G346" s="134"/>
      <c r="H346" s="134" t="s">
        <v>474</v>
      </c>
      <c r="I346" s="137"/>
      <c r="J346" s="47" t="str">
        <f t="shared" si="5"/>
        <v>15</v>
      </c>
    </row>
    <row r="347" spans="1:10" ht="17.25" hidden="1" customHeight="1">
      <c r="A347" s="134">
        <v>2</v>
      </c>
      <c r="B347" s="147" t="s">
        <v>2860</v>
      </c>
      <c r="C347" s="153" t="s">
        <v>2861</v>
      </c>
      <c r="D347" s="154" t="s">
        <v>460</v>
      </c>
      <c r="E347" s="133" t="s">
        <v>498</v>
      </c>
      <c r="F347" s="134" t="s">
        <v>289</v>
      </c>
      <c r="G347" s="134"/>
      <c r="H347" s="134" t="s">
        <v>454</v>
      </c>
      <c r="I347" s="137"/>
      <c r="J347" s="47" t="str">
        <f t="shared" si="5"/>
        <v>15</v>
      </c>
    </row>
    <row r="348" spans="1:10" ht="17.25" hidden="1" customHeight="1">
      <c r="A348" s="134">
        <v>3</v>
      </c>
      <c r="B348" s="147" t="s">
        <v>2862</v>
      </c>
      <c r="C348" s="153" t="s">
        <v>2863</v>
      </c>
      <c r="D348" s="154" t="s">
        <v>460</v>
      </c>
      <c r="E348" s="133" t="s">
        <v>2059</v>
      </c>
      <c r="F348" s="134" t="s">
        <v>289</v>
      </c>
      <c r="G348" s="134"/>
      <c r="H348" s="134" t="s">
        <v>454</v>
      </c>
      <c r="I348" s="137"/>
      <c r="J348" s="47" t="str">
        <f t="shared" si="5"/>
        <v>15</v>
      </c>
    </row>
    <row r="349" spans="1:10" ht="17.25" hidden="1" customHeight="1">
      <c r="A349" s="134">
        <v>4</v>
      </c>
      <c r="B349" s="147" t="s">
        <v>2864</v>
      </c>
      <c r="C349" s="153" t="s">
        <v>2865</v>
      </c>
      <c r="D349" s="154" t="s">
        <v>468</v>
      </c>
      <c r="E349" s="133" t="s">
        <v>2107</v>
      </c>
      <c r="F349" s="134" t="s">
        <v>289</v>
      </c>
      <c r="G349" s="134"/>
      <c r="H349" s="134" t="s">
        <v>454</v>
      </c>
      <c r="I349" s="137"/>
      <c r="J349" s="47" t="str">
        <f t="shared" si="5"/>
        <v>15</v>
      </c>
    </row>
    <row r="350" spans="1:10" ht="17.25" hidden="1" customHeight="1">
      <c r="A350" s="134">
        <v>5</v>
      </c>
      <c r="B350" s="147" t="s">
        <v>2866</v>
      </c>
      <c r="C350" s="153" t="s">
        <v>639</v>
      </c>
      <c r="D350" s="154" t="s">
        <v>2867</v>
      </c>
      <c r="E350" s="133" t="s">
        <v>2205</v>
      </c>
      <c r="F350" s="134" t="s">
        <v>289</v>
      </c>
      <c r="G350" s="134"/>
      <c r="H350" s="134" t="s">
        <v>474</v>
      </c>
      <c r="I350" s="137"/>
      <c r="J350" s="47" t="str">
        <f t="shared" si="5"/>
        <v>15</v>
      </c>
    </row>
    <row r="351" spans="1:10" ht="17.25" hidden="1" customHeight="1">
      <c r="A351" s="134">
        <v>6</v>
      </c>
      <c r="B351" s="147" t="s">
        <v>2868</v>
      </c>
      <c r="C351" s="153" t="s">
        <v>2869</v>
      </c>
      <c r="D351" s="154" t="s">
        <v>2867</v>
      </c>
      <c r="E351" s="133" t="s">
        <v>1423</v>
      </c>
      <c r="F351" s="134" t="s">
        <v>289</v>
      </c>
      <c r="G351" s="134"/>
      <c r="H351" s="134" t="s">
        <v>474</v>
      </c>
      <c r="I351" s="137"/>
      <c r="J351" s="47" t="str">
        <f t="shared" si="5"/>
        <v>15</v>
      </c>
    </row>
    <row r="352" spans="1:10" ht="17.25" hidden="1" customHeight="1">
      <c r="A352" s="134">
        <v>7</v>
      </c>
      <c r="B352" s="147" t="s">
        <v>2870</v>
      </c>
      <c r="C352" s="153" t="s">
        <v>2871</v>
      </c>
      <c r="D352" s="154" t="s">
        <v>1518</v>
      </c>
      <c r="E352" s="133" t="s">
        <v>1391</v>
      </c>
      <c r="F352" s="134" t="s">
        <v>289</v>
      </c>
      <c r="G352" s="134"/>
      <c r="H352" s="134" t="s">
        <v>474</v>
      </c>
      <c r="I352" s="137"/>
      <c r="J352" s="47" t="str">
        <f t="shared" si="5"/>
        <v>15</v>
      </c>
    </row>
    <row r="353" spans="1:10" ht="17.25" hidden="1" customHeight="1">
      <c r="A353" s="134">
        <v>8</v>
      </c>
      <c r="B353" s="147" t="s">
        <v>2872</v>
      </c>
      <c r="C353" s="153" t="s">
        <v>2873</v>
      </c>
      <c r="D353" s="154" t="s">
        <v>2751</v>
      </c>
      <c r="E353" s="133" t="s">
        <v>1741</v>
      </c>
      <c r="F353" s="134" t="s">
        <v>289</v>
      </c>
      <c r="G353" s="134"/>
      <c r="H353" s="134" t="s">
        <v>454</v>
      </c>
      <c r="I353" s="137"/>
      <c r="J353" s="47" t="str">
        <f t="shared" si="5"/>
        <v>15</v>
      </c>
    </row>
    <row r="354" spans="1:10" ht="17.25" hidden="1" customHeight="1">
      <c r="A354" s="134">
        <v>9</v>
      </c>
      <c r="B354" s="147" t="s">
        <v>2874</v>
      </c>
      <c r="C354" s="153" t="s">
        <v>582</v>
      </c>
      <c r="D354" s="154" t="s">
        <v>683</v>
      </c>
      <c r="E354" s="133" t="s">
        <v>1235</v>
      </c>
      <c r="F354" s="134" t="s">
        <v>289</v>
      </c>
      <c r="G354" s="134"/>
      <c r="H354" s="134" t="s">
        <v>474</v>
      </c>
      <c r="I354" s="137"/>
      <c r="J354" s="47" t="str">
        <f t="shared" si="5"/>
        <v>15</v>
      </c>
    </row>
    <row r="355" spans="1:10" ht="17.25" hidden="1" customHeight="1">
      <c r="A355" s="134">
        <v>10</v>
      </c>
      <c r="B355" s="147" t="s">
        <v>2875</v>
      </c>
      <c r="C355" s="153" t="s">
        <v>1986</v>
      </c>
      <c r="D355" s="154" t="s">
        <v>2876</v>
      </c>
      <c r="E355" s="133" t="s">
        <v>680</v>
      </c>
      <c r="F355" s="134" t="s">
        <v>289</v>
      </c>
      <c r="G355" s="134"/>
      <c r="H355" s="134" t="s">
        <v>454</v>
      </c>
      <c r="I355" s="137"/>
      <c r="J355" s="47" t="str">
        <f t="shared" si="5"/>
        <v>15</v>
      </c>
    </row>
    <row r="356" spans="1:10" ht="17.25" hidden="1" customHeight="1">
      <c r="A356" s="134">
        <v>11</v>
      </c>
      <c r="B356" s="147" t="s">
        <v>2877</v>
      </c>
      <c r="C356" s="153" t="s">
        <v>634</v>
      </c>
      <c r="D356" s="154" t="s">
        <v>1249</v>
      </c>
      <c r="E356" s="133" t="s">
        <v>2076</v>
      </c>
      <c r="F356" s="134" t="s">
        <v>289</v>
      </c>
      <c r="G356" s="134"/>
      <c r="H356" s="134" t="s">
        <v>474</v>
      </c>
      <c r="I356" s="137"/>
      <c r="J356" s="47" t="str">
        <f t="shared" si="5"/>
        <v>15</v>
      </c>
    </row>
    <row r="357" spans="1:10" ht="17.25" hidden="1" customHeight="1">
      <c r="A357" s="134">
        <v>12</v>
      </c>
      <c r="B357" s="147" t="s">
        <v>2878</v>
      </c>
      <c r="C357" s="153" t="s">
        <v>471</v>
      </c>
      <c r="D357" s="154" t="s">
        <v>695</v>
      </c>
      <c r="E357" s="133" t="s">
        <v>2296</v>
      </c>
      <c r="F357" s="134" t="s">
        <v>289</v>
      </c>
      <c r="G357" s="134"/>
      <c r="H357" s="134" t="s">
        <v>474</v>
      </c>
      <c r="I357" s="137"/>
      <c r="J357" s="47" t="str">
        <f t="shared" si="5"/>
        <v>15</v>
      </c>
    </row>
    <row r="358" spans="1:10" ht="17.25" hidden="1" customHeight="1">
      <c r="A358" s="134">
        <v>13</v>
      </c>
      <c r="B358" s="147" t="s">
        <v>2879</v>
      </c>
      <c r="C358" s="153" t="s">
        <v>2880</v>
      </c>
      <c r="D358" s="154" t="s">
        <v>706</v>
      </c>
      <c r="E358" s="133" t="s">
        <v>724</v>
      </c>
      <c r="F358" s="134" t="s">
        <v>289</v>
      </c>
      <c r="G358" s="135" t="s">
        <v>604</v>
      </c>
      <c r="H358" s="134" t="s">
        <v>474</v>
      </c>
      <c r="I358" s="137"/>
      <c r="J358" s="47" t="str">
        <f t="shared" si="5"/>
        <v>15</v>
      </c>
    </row>
    <row r="359" spans="1:10" ht="17.25" hidden="1" customHeight="1">
      <c r="A359" s="134">
        <v>14</v>
      </c>
      <c r="B359" s="147" t="s">
        <v>2881</v>
      </c>
      <c r="C359" s="153" t="s">
        <v>1179</v>
      </c>
      <c r="D359" s="154" t="s">
        <v>706</v>
      </c>
      <c r="E359" s="133" t="s">
        <v>1296</v>
      </c>
      <c r="F359" s="134" t="s">
        <v>289</v>
      </c>
      <c r="G359" s="134"/>
      <c r="H359" s="134" t="s">
        <v>474</v>
      </c>
      <c r="I359" s="137"/>
      <c r="J359" s="47" t="str">
        <f t="shared" si="5"/>
        <v>15</v>
      </c>
    </row>
    <row r="360" spans="1:10" ht="17.25" hidden="1" customHeight="1">
      <c r="A360" s="134">
        <v>15</v>
      </c>
      <c r="B360" s="147" t="s">
        <v>2882</v>
      </c>
      <c r="C360" s="153" t="s">
        <v>1058</v>
      </c>
      <c r="D360" s="154" t="s">
        <v>497</v>
      </c>
      <c r="E360" s="133" t="s">
        <v>1146</v>
      </c>
      <c r="F360" s="134" t="s">
        <v>289</v>
      </c>
      <c r="G360" s="134"/>
      <c r="H360" s="134" t="s">
        <v>474</v>
      </c>
      <c r="I360" s="137"/>
      <c r="J360" s="47" t="str">
        <f t="shared" si="5"/>
        <v>15</v>
      </c>
    </row>
    <row r="361" spans="1:10" ht="17.25" hidden="1" customHeight="1">
      <c r="A361" s="134">
        <v>16</v>
      </c>
      <c r="B361" s="147" t="s">
        <v>2883</v>
      </c>
      <c r="C361" s="153" t="s">
        <v>2884</v>
      </c>
      <c r="D361" s="154" t="s">
        <v>497</v>
      </c>
      <c r="E361" s="133" t="s">
        <v>1021</v>
      </c>
      <c r="F361" s="134" t="s">
        <v>289</v>
      </c>
      <c r="G361" s="134"/>
      <c r="H361" s="134" t="s">
        <v>474</v>
      </c>
      <c r="I361" s="137"/>
      <c r="J361" s="47" t="str">
        <f t="shared" si="5"/>
        <v>15</v>
      </c>
    </row>
    <row r="362" spans="1:10" ht="17.25" hidden="1" customHeight="1">
      <c r="A362" s="134">
        <v>17</v>
      </c>
      <c r="B362" s="147" t="s">
        <v>2885</v>
      </c>
      <c r="C362" s="153" t="s">
        <v>770</v>
      </c>
      <c r="D362" s="154" t="s">
        <v>497</v>
      </c>
      <c r="E362" s="133" t="s">
        <v>1068</v>
      </c>
      <c r="F362" s="134" t="s">
        <v>289</v>
      </c>
      <c r="G362" s="134"/>
      <c r="H362" s="134" t="s">
        <v>474</v>
      </c>
      <c r="I362" s="137"/>
      <c r="J362" s="47" t="str">
        <f t="shared" si="5"/>
        <v>15</v>
      </c>
    </row>
    <row r="363" spans="1:10" ht="17.25" hidden="1" customHeight="1">
      <c r="A363" s="134">
        <v>18</v>
      </c>
      <c r="B363" s="147" t="s">
        <v>2886</v>
      </c>
      <c r="C363" s="153" t="s">
        <v>1734</v>
      </c>
      <c r="D363" s="154" t="s">
        <v>497</v>
      </c>
      <c r="E363" s="133" t="s">
        <v>1342</v>
      </c>
      <c r="F363" s="134" t="s">
        <v>289</v>
      </c>
      <c r="G363" s="134"/>
      <c r="H363" s="134" t="s">
        <v>474</v>
      </c>
      <c r="I363" s="137"/>
      <c r="J363" s="47" t="str">
        <f t="shared" si="5"/>
        <v>15</v>
      </c>
    </row>
    <row r="364" spans="1:10" ht="17.25" hidden="1" customHeight="1">
      <c r="A364" s="134">
        <v>19</v>
      </c>
      <c r="B364" s="147" t="s">
        <v>2887</v>
      </c>
      <c r="C364" s="153" t="s">
        <v>2695</v>
      </c>
      <c r="D364" s="154" t="s">
        <v>511</v>
      </c>
      <c r="E364" s="133" t="s">
        <v>2888</v>
      </c>
      <c r="F364" s="134" t="s">
        <v>289</v>
      </c>
      <c r="G364" s="134"/>
      <c r="H364" s="134" t="s">
        <v>474</v>
      </c>
      <c r="I364" s="137"/>
      <c r="J364" s="47" t="str">
        <f t="shared" si="5"/>
        <v>15</v>
      </c>
    </row>
    <row r="365" spans="1:10" ht="17.25" hidden="1" customHeight="1">
      <c r="A365" s="134">
        <v>20</v>
      </c>
      <c r="B365" s="147" t="s">
        <v>2889</v>
      </c>
      <c r="C365" s="153" t="s">
        <v>485</v>
      </c>
      <c r="D365" s="154" t="s">
        <v>532</v>
      </c>
      <c r="E365" s="133" t="s">
        <v>1930</v>
      </c>
      <c r="F365" s="134" t="s">
        <v>289</v>
      </c>
      <c r="G365" s="134"/>
      <c r="H365" s="134" t="s">
        <v>474</v>
      </c>
      <c r="I365" s="137"/>
      <c r="J365" s="47" t="str">
        <f t="shared" si="5"/>
        <v>15</v>
      </c>
    </row>
    <row r="366" spans="1:10" ht="17.25" hidden="1" customHeight="1">
      <c r="A366" s="134">
        <v>21</v>
      </c>
      <c r="B366" s="147" t="s">
        <v>2890</v>
      </c>
      <c r="C366" s="153" t="s">
        <v>2891</v>
      </c>
      <c r="D366" s="154" t="s">
        <v>532</v>
      </c>
      <c r="E366" s="133" t="s">
        <v>1551</v>
      </c>
      <c r="F366" s="134" t="s">
        <v>289</v>
      </c>
      <c r="G366" s="134"/>
      <c r="H366" s="134" t="s">
        <v>474</v>
      </c>
      <c r="I366" s="137"/>
      <c r="J366" s="47" t="str">
        <f t="shared" si="5"/>
        <v>15</v>
      </c>
    </row>
    <row r="367" spans="1:10" ht="17.25" hidden="1" customHeight="1">
      <c r="A367" s="134">
        <v>22</v>
      </c>
      <c r="B367" s="147" t="s">
        <v>2892</v>
      </c>
      <c r="C367" s="153" t="s">
        <v>1230</v>
      </c>
      <c r="D367" s="154" t="s">
        <v>2893</v>
      </c>
      <c r="E367" s="133" t="s">
        <v>2231</v>
      </c>
      <c r="F367" s="134" t="s">
        <v>289</v>
      </c>
      <c r="G367" s="134"/>
      <c r="H367" s="134" t="s">
        <v>474</v>
      </c>
      <c r="I367" s="137"/>
      <c r="J367" s="47" t="str">
        <f t="shared" si="5"/>
        <v>15</v>
      </c>
    </row>
    <row r="368" spans="1:10" ht="17.25" hidden="1" customHeight="1">
      <c r="A368" s="134">
        <v>23</v>
      </c>
      <c r="B368" s="147" t="s">
        <v>2894</v>
      </c>
      <c r="C368" s="153" t="s">
        <v>2467</v>
      </c>
      <c r="D368" s="154" t="s">
        <v>536</v>
      </c>
      <c r="E368" s="133" t="s">
        <v>1771</v>
      </c>
      <c r="F368" s="134" t="s">
        <v>289</v>
      </c>
      <c r="G368" s="134"/>
      <c r="H368" s="134" t="s">
        <v>474</v>
      </c>
      <c r="I368" s="137"/>
      <c r="J368" s="47" t="str">
        <f t="shared" si="5"/>
        <v>15</v>
      </c>
    </row>
    <row r="369" spans="1:10" ht="17.25" hidden="1" customHeight="1">
      <c r="A369" s="134">
        <v>24</v>
      </c>
      <c r="B369" s="147" t="s">
        <v>2895</v>
      </c>
      <c r="C369" s="153" t="s">
        <v>2896</v>
      </c>
      <c r="D369" s="154" t="s">
        <v>1289</v>
      </c>
      <c r="E369" s="133" t="s">
        <v>2897</v>
      </c>
      <c r="F369" s="134" t="s">
        <v>289</v>
      </c>
      <c r="G369" s="134"/>
      <c r="H369" s="134" t="s">
        <v>474</v>
      </c>
      <c r="I369" s="137"/>
      <c r="J369" s="47" t="str">
        <f t="shared" si="5"/>
        <v>15</v>
      </c>
    </row>
    <row r="370" spans="1:10" ht="17.25" hidden="1" customHeight="1">
      <c r="A370" s="134">
        <v>25</v>
      </c>
      <c r="B370" s="147" t="s">
        <v>2898</v>
      </c>
      <c r="C370" s="153" t="s">
        <v>610</v>
      </c>
      <c r="D370" s="154" t="s">
        <v>557</v>
      </c>
      <c r="E370" s="133" t="s">
        <v>2714</v>
      </c>
      <c r="F370" s="134" t="s">
        <v>289</v>
      </c>
      <c r="G370" s="134"/>
      <c r="H370" s="134" t="s">
        <v>474</v>
      </c>
      <c r="I370" s="137"/>
      <c r="J370" s="47" t="str">
        <f t="shared" si="5"/>
        <v>15</v>
      </c>
    </row>
    <row r="371" spans="1:10" ht="17.25" hidden="1" customHeight="1">
      <c r="A371" s="134">
        <v>26</v>
      </c>
      <c r="B371" s="147" t="s">
        <v>2899</v>
      </c>
      <c r="C371" s="153" t="s">
        <v>2900</v>
      </c>
      <c r="D371" s="154" t="s">
        <v>941</v>
      </c>
      <c r="E371" s="133" t="s">
        <v>2901</v>
      </c>
      <c r="F371" s="134" t="s">
        <v>289</v>
      </c>
      <c r="G371" s="134"/>
      <c r="H371" s="134" t="s">
        <v>454</v>
      </c>
      <c r="I371" s="137"/>
      <c r="J371" s="95" t="str">
        <f t="shared" si="5"/>
        <v>15</v>
      </c>
    </row>
    <row r="372" spans="1:10" ht="17.25" hidden="1" customHeight="1">
      <c r="A372" s="134">
        <v>27</v>
      </c>
      <c r="B372" s="147" t="s">
        <v>2902</v>
      </c>
      <c r="C372" s="153" t="s">
        <v>2574</v>
      </c>
      <c r="D372" s="154" t="s">
        <v>1302</v>
      </c>
      <c r="E372" s="133" t="s">
        <v>711</v>
      </c>
      <c r="F372" s="134" t="s">
        <v>289</v>
      </c>
      <c r="G372" s="134"/>
      <c r="H372" s="134" t="s">
        <v>474</v>
      </c>
      <c r="I372" s="137"/>
      <c r="J372" s="47" t="str">
        <f t="shared" si="5"/>
        <v>15</v>
      </c>
    </row>
    <row r="373" spans="1:10" ht="17.25" hidden="1" customHeight="1">
      <c r="A373" s="134">
        <v>28</v>
      </c>
      <c r="B373" s="147" t="s">
        <v>2903</v>
      </c>
      <c r="C373" s="153" t="s">
        <v>471</v>
      </c>
      <c r="D373" s="154" t="s">
        <v>745</v>
      </c>
      <c r="E373" s="133" t="s">
        <v>2904</v>
      </c>
      <c r="F373" s="134" t="s">
        <v>289</v>
      </c>
      <c r="G373" s="135" t="s">
        <v>483</v>
      </c>
      <c r="H373" s="134" t="s">
        <v>454</v>
      </c>
      <c r="I373" s="137"/>
      <c r="J373" s="47" t="str">
        <f t="shared" si="5"/>
        <v>15</v>
      </c>
    </row>
    <row r="374" spans="1:10" ht="17.25" hidden="1" customHeight="1">
      <c r="A374" s="134">
        <v>29</v>
      </c>
      <c r="B374" s="147" t="s">
        <v>2905</v>
      </c>
      <c r="C374" s="153" t="s">
        <v>2906</v>
      </c>
      <c r="D374" s="154" t="s">
        <v>2907</v>
      </c>
      <c r="E374" s="133" t="s">
        <v>1643</v>
      </c>
      <c r="F374" s="134" t="s">
        <v>289</v>
      </c>
      <c r="G374" s="134"/>
      <c r="H374" s="134" t="s">
        <v>474</v>
      </c>
      <c r="I374" s="137"/>
      <c r="J374" s="47" t="str">
        <f t="shared" si="5"/>
        <v>15</v>
      </c>
    </row>
    <row r="375" spans="1:10" ht="17.25" hidden="1" customHeight="1">
      <c r="A375" s="134">
        <v>30</v>
      </c>
      <c r="B375" s="147" t="s">
        <v>2908</v>
      </c>
      <c r="C375" s="153" t="s">
        <v>1220</v>
      </c>
      <c r="D375" s="154" t="s">
        <v>1580</v>
      </c>
      <c r="E375" s="133" t="s">
        <v>573</v>
      </c>
      <c r="F375" s="134" t="s">
        <v>289</v>
      </c>
      <c r="G375" s="135" t="s">
        <v>43</v>
      </c>
      <c r="H375" s="134" t="s">
        <v>474</v>
      </c>
      <c r="I375" s="137"/>
      <c r="J375" s="47" t="str">
        <f t="shared" si="5"/>
        <v>15</v>
      </c>
    </row>
    <row r="376" spans="1:10" ht="17.25" hidden="1" customHeight="1">
      <c r="A376" s="134">
        <v>31</v>
      </c>
      <c r="B376" s="147" t="s">
        <v>2909</v>
      </c>
      <c r="C376" s="153" t="s">
        <v>456</v>
      </c>
      <c r="D376" s="154" t="s">
        <v>970</v>
      </c>
      <c r="E376" s="133" t="s">
        <v>1246</v>
      </c>
      <c r="F376" s="134" t="s">
        <v>289</v>
      </c>
      <c r="G376" s="134"/>
      <c r="H376" s="134" t="s">
        <v>474</v>
      </c>
      <c r="I376" s="137"/>
      <c r="J376" s="47" t="str">
        <f t="shared" si="5"/>
        <v>15</v>
      </c>
    </row>
    <row r="377" spans="1:10" ht="17.25" hidden="1" customHeight="1">
      <c r="A377" s="134">
        <v>32</v>
      </c>
      <c r="B377" s="147" t="s">
        <v>2910</v>
      </c>
      <c r="C377" s="153" t="s">
        <v>2911</v>
      </c>
      <c r="D377" s="154" t="s">
        <v>767</v>
      </c>
      <c r="E377" s="133" t="s">
        <v>967</v>
      </c>
      <c r="F377" s="134" t="s">
        <v>289</v>
      </c>
      <c r="G377" s="134"/>
      <c r="H377" s="134" t="s">
        <v>474</v>
      </c>
      <c r="I377" s="137"/>
      <c r="J377" s="47" t="str">
        <f t="shared" si="5"/>
        <v>15</v>
      </c>
    </row>
    <row r="378" spans="1:10" ht="17.25" hidden="1" customHeight="1">
      <c r="A378" s="134">
        <v>33</v>
      </c>
      <c r="B378" s="147" t="s">
        <v>2912</v>
      </c>
      <c r="C378" s="153" t="s">
        <v>2913</v>
      </c>
      <c r="D378" s="154" t="s">
        <v>2914</v>
      </c>
      <c r="E378" s="133" t="s">
        <v>1094</v>
      </c>
      <c r="F378" s="134" t="s">
        <v>289</v>
      </c>
      <c r="G378" s="134"/>
      <c r="H378" s="134" t="s">
        <v>474</v>
      </c>
      <c r="I378" s="137"/>
      <c r="J378" s="47" t="str">
        <f t="shared" si="5"/>
        <v>15</v>
      </c>
    </row>
    <row r="379" spans="1:10" ht="17.25" hidden="1" customHeight="1">
      <c r="A379" s="134">
        <v>34</v>
      </c>
      <c r="B379" s="147" t="s">
        <v>2915</v>
      </c>
      <c r="C379" s="153" t="s">
        <v>1341</v>
      </c>
      <c r="D379" s="154" t="s">
        <v>775</v>
      </c>
      <c r="E379" s="133" t="s">
        <v>1284</v>
      </c>
      <c r="F379" s="134" t="s">
        <v>289</v>
      </c>
      <c r="G379" s="134"/>
      <c r="H379" s="134" t="s">
        <v>474</v>
      </c>
      <c r="I379" s="137"/>
      <c r="J379" s="47" t="str">
        <f t="shared" si="5"/>
        <v>15</v>
      </c>
    </row>
    <row r="380" spans="1:10" ht="17.25" hidden="1" customHeight="1">
      <c r="A380" s="134">
        <v>35</v>
      </c>
      <c r="B380" s="147" t="s">
        <v>2916</v>
      </c>
      <c r="C380" s="153" t="s">
        <v>2002</v>
      </c>
      <c r="D380" s="154" t="s">
        <v>783</v>
      </c>
      <c r="E380" s="133" t="s">
        <v>919</v>
      </c>
      <c r="F380" s="134" t="s">
        <v>289</v>
      </c>
      <c r="G380" s="134"/>
      <c r="H380" s="134" t="s">
        <v>474</v>
      </c>
      <c r="I380" s="137"/>
      <c r="J380" s="47" t="str">
        <f t="shared" si="5"/>
        <v>15</v>
      </c>
    </row>
    <row r="381" spans="1:10" ht="17.25" hidden="1" customHeight="1">
      <c r="A381" s="134">
        <v>36</v>
      </c>
      <c r="B381" s="147" t="s">
        <v>2917</v>
      </c>
      <c r="C381" s="153" t="s">
        <v>1487</v>
      </c>
      <c r="D381" s="154" t="s">
        <v>995</v>
      </c>
      <c r="E381" s="133" t="s">
        <v>2528</v>
      </c>
      <c r="F381" s="134" t="s">
        <v>289</v>
      </c>
      <c r="G381" s="134"/>
      <c r="H381" s="134" t="s">
        <v>454</v>
      </c>
      <c r="I381" s="137"/>
      <c r="J381" s="47" t="str">
        <f t="shared" si="5"/>
        <v>15</v>
      </c>
    </row>
    <row r="382" spans="1:10" ht="17.25" hidden="1" customHeight="1">
      <c r="A382" s="134">
        <v>37</v>
      </c>
      <c r="B382" s="147" t="s">
        <v>2918</v>
      </c>
      <c r="C382" s="153" t="s">
        <v>517</v>
      </c>
      <c r="D382" s="154" t="s">
        <v>1995</v>
      </c>
      <c r="E382" s="133" t="s">
        <v>1290</v>
      </c>
      <c r="F382" s="134" t="s">
        <v>289</v>
      </c>
      <c r="G382" s="134"/>
      <c r="H382" s="134" t="s">
        <v>454</v>
      </c>
      <c r="I382" s="137"/>
      <c r="J382" s="47" t="str">
        <f t="shared" si="5"/>
        <v>15</v>
      </c>
    </row>
    <row r="383" spans="1:10" ht="17.25" hidden="1" customHeight="1">
      <c r="A383" s="134">
        <v>38</v>
      </c>
      <c r="B383" s="147" t="s">
        <v>2919</v>
      </c>
      <c r="C383" s="153" t="s">
        <v>1816</v>
      </c>
      <c r="D383" s="154" t="s">
        <v>800</v>
      </c>
      <c r="E383" s="133" t="s">
        <v>641</v>
      </c>
      <c r="F383" s="134" t="s">
        <v>289</v>
      </c>
      <c r="G383" s="134"/>
      <c r="H383" s="134" t="s">
        <v>454</v>
      </c>
      <c r="I383" s="137"/>
      <c r="J383" s="47" t="str">
        <f t="shared" si="5"/>
        <v>15</v>
      </c>
    </row>
    <row r="384" spans="1:10" ht="17.25" hidden="1" customHeight="1">
      <c r="A384" s="134">
        <v>39</v>
      </c>
      <c r="B384" s="147" t="s">
        <v>2920</v>
      </c>
      <c r="C384" s="153" t="s">
        <v>2921</v>
      </c>
      <c r="D384" s="154" t="s">
        <v>809</v>
      </c>
      <c r="E384" s="133" t="s">
        <v>1594</v>
      </c>
      <c r="F384" s="134" t="s">
        <v>289</v>
      </c>
      <c r="G384" s="134"/>
      <c r="H384" s="134" t="s">
        <v>454</v>
      </c>
      <c r="I384" s="137"/>
      <c r="J384" s="47" t="str">
        <f t="shared" si="5"/>
        <v>15</v>
      </c>
    </row>
    <row r="385" spans="1:10" ht="17.25" hidden="1" customHeight="1">
      <c r="A385" s="134">
        <v>40</v>
      </c>
      <c r="B385" s="147" t="s">
        <v>2922</v>
      </c>
      <c r="C385" s="153" t="s">
        <v>582</v>
      </c>
      <c r="D385" s="154" t="s">
        <v>611</v>
      </c>
      <c r="E385" s="133" t="s">
        <v>2923</v>
      </c>
      <c r="F385" s="134" t="s">
        <v>289</v>
      </c>
      <c r="G385" s="134"/>
      <c r="H385" s="134" t="s">
        <v>454</v>
      </c>
      <c r="I385" s="137"/>
      <c r="J385" s="47" t="str">
        <f t="shared" si="5"/>
        <v>15</v>
      </c>
    </row>
    <row r="386" spans="1:10" ht="17.25" hidden="1" customHeight="1">
      <c r="A386" s="134">
        <v>41</v>
      </c>
      <c r="B386" s="147" t="s">
        <v>2924</v>
      </c>
      <c r="C386" s="153" t="s">
        <v>1507</v>
      </c>
      <c r="D386" s="154" t="s">
        <v>611</v>
      </c>
      <c r="E386" s="133" t="s">
        <v>1951</v>
      </c>
      <c r="F386" s="134" t="s">
        <v>289</v>
      </c>
      <c r="G386" s="134"/>
      <c r="H386" s="134" t="s">
        <v>474</v>
      </c>
      <c r="I386" s="137"/>
      <c r="J386" s="47" t="str">
        <f t="shared" si="5"/>
        <v>15</v>
      </c>
    </row>
    <row r="387" spans="1:10" ht="17.25" hidden="1" customHeight="1">
      <c r="A387" s="134">
        <v>42</v>
      </c>
      <c r="B387" s="147" t="s">
        <v>2925</v>
      </c>
      <c r="C387" s="153" t="s">
        <v>2926</v>
      </c>
      <c r="D387" s="154" t="s">
        <v>2927</v>
      </c>
      <c r="E387" s="133" t="s">
        <v>2928</v>
      </c>
      <c r="F387" s="134" t="s">
        <v>289</v>
      </c>
      <c r="G387" s="134"/>
      <c r="H387" s="134" t="s">
        <v>474</v>
      </c>
      <c r="I387" s="137"/>
      <c r="J387" s="47" t="str">
        <f t="shared" ref="J387:J450" si="6">LEFT(F387,2)</f>
        <v>15</v>
      </c>
    </row>
    <row r="388" spans="1:10" ht="17.25" hidden="1" customHeight="1">
      <c r="A388" s="134">
        <v>43</v>
      </c>
      <c r="B388" s="147" t="s">
        <v>2929</v>
      </c>
      <c r="C388" s="153" t="s">
        <v>553</v>
      </c>
      <c r="D388" s="154" t="s">
        <v>815</v>
      </c>
      <c r="E388" s="133" t="s">
        <v>830</v>
      </c>
      <c r="F388" s="134" t="s">
        <v>289</v>
      </c>
      <c r="G388" s="134"/>
      <c r="H388" s="134" t="s">
        <v>474</v>
      </c>
      <c r="I388" s="137"/>
      <c r="J388" s="47" t="str">
        <f t="shared" si="6"/>
        <v>15</v>
      </c>
    </row>
    <row r="389" spans="1:10" ht="17.25" hidden="1" customHeight="1">
      <c r="A389" s="134">
        <v>44</v>
      </c>
      <c r="B389" s="147" t="s">
        <v>2930</v>
      </c>
      <c r="C389" s="153" t="s">
        <v>2931</v>
      </c>
      <c r="D389" s="154" t="s">
        <v>627</v>
      </c>
      <c r="E389" s="133" t="s">
        <v>2932</v>
      </c>
      <c r="F389" s="134" t="s">
        <v>289</v>
      </c>
      <c r="G389" s="134"/>
      <c r="H389" s="134" t="s">
        <v>454</v>
      </c>
      <c r="I389" s="137"/>
      <c r="J389" s="47" t="str">
        <f t="shared" si="6"/>
        <v>15</v>
      </c>
    </row>
    <row r="390" spans="1:10" ht="17.25" hidden="1" customHeight="1">
      <c r="A390" s="134">
        <v>45</v>
      </c>
      <c r="B390" s="147" t="s">
        <v>2933</v>
      </c>
      <c r="C390" s="153" t="s">
        <v>861</v>
      </c>
      <c r="D390" s="154" t="s">
        <v>627</v>
      </c>
      <c r="E390" s="133" t="s">
        <v>2934</v>
      </c>
      <c r="F390" s="134" t="s">
        <v>289</v>
      </c>
      <c r="G390" s="134"/>
      <c r="H390" s="134" t="s">
        <v>454</v>
      </c>
      <c r="I390" s="137"/>
      <c r="J390" s="47" t="str">
        <f t="shared" si="6"/>
        <v>15</v>
      </c>
    </row>
    <row r="391" spans="1:10" ht="17.25" hidden="1" customHeight="1">
      <c r="A391" s="134">
        <v>46</v>
      </c>
      <c r="B391" s="147" t="s">
        <v>2935</v>
      </c>
      <c r="C391" s="153" t="s">
        <v>2936</v>
      </c>
      <c r="D391" s="154" t="s">
        <v>627</v>
      </c>
      <c r="E391" s="133" t="s">
        <v>742</v>
      </c>
      <c r="F391" s="134" t="s">
        <v>289</v>
      </c>
      <c r="G391" s="134"/>
      <c r="H391" s="134" t="s">
        <v>454</v>
      </c>
      <c r="I391" s="137"/>
      <c r="J391" s="47" t="str">
        <f t="shared" si="6"/>
        <v>15</v>
      </c>
    </row>
    <row r="392" spans="1:10" ht="17.25" hidden="1" customHeight="1">
      <c r="A392" s="134">
        <v>47</v>
      </c>
      <c r="B392" s="147" t="s">
        <v>2937</v>
      </c>
      <c r="C392" s="153" t="s">
        <v>2049</v>
      </c>
      <c r="D392" s="154" t="s">
        <v>833</v>
      </c>
      <c r="E392" s="133" t="s">
        <v>2938</v>
      </c>
      <c r="F392" s="134" t="s">
        <v>289</v>
      </c>
      <c r="G392" s="134"/>
      <c r="H392" s="134" t="s">
        <v>474</v>
      </c>
      <c r="I392" s="137"/>
      <c r="J392" s="47" t="str">
        <f t="shared" si="6"/>
        <v>15</v>
      </c>
    </row>
    <row r="393" spans="1:10" ht="17.25" hidden="1" customHeight="1">
      <c r="A393" s="134">
        <v>48</v>
      </c>
      <c r="B393" s="147" t="s">
        <v>2939</v>
      </c>
      <c r="C393" s="153" t="s">
        <v>1621</v>
      </c>
      <c r="D393" s="154" t="s">
        <v>1018</v>
      </c>
      <c r="E393" s="133" t="s">
        <v>2100</v>
      </c>
      <c r="F393" s="134" t="s">
        <v>289</v>
      </c>
      <c r="G393" s="134"/>
      <c r="H393" s="134" t="s">
        <v>474</v>
      </c>
      <c r="I393" s="137"/>
      <c r="J393" s="47" t="str">
        <f t="shared" si="6"/>
        <v>15</v>
      </c>
    </row>
    <row r="394" spans="1:10" ht="17.25" hidden="1" customHeight="1">
      <c r="A394" s="134">
        <v>49</v>
      </c>
      <c r="B394" s="147" t="s">
        <v>2940</v>
      </c>
      <c r="C394" s="153" t="s">
        <v>2941</v>
      </c>
      <c r="D394" s="154" t="s">
        <v>1018</v>
      </c>
      <c r="E394" s="133" t="s">
        <v>760</v>
      </c>
      <c r="F394" s="134" t="s">
        <v>289</v>
      </c>
      <c r="G394" s="134"/>
      <c r="H394" s="134" t="s">
        <v>474</v>
      </c>
      <c r="I394" s="137"/>
      <c r="J394" s="47" t="str">
        <f t="shared" si="6"/>
        <v>15</v>
      </c>
    </row>
    <row r="395" spans="1:10" ht="17.25" hidden="1" customHeight="1">
      <c r="A395" s="134">
        <v>50</v>
      </c>
      <c r="B395" s="147" t="s">
        <v>2942</v>
      </c>
      <c r="C395" s="153" t="s">
        <v>2943</v>
      </c>
      <c r="D395" s="154" t="s">
        <v>840</v>
      </c>
      <c r="E395" s="133" t="s">
        <v>2082</v>
      </c>
      <c r="F395" s="134" t="s">
        <v>289</v>
      </c>
      <c r="G395" s="134"/>
      <c r="H395" s="134" t="s">
        <v>454</v>
      </c>
      <c r="I395" s="137"/>
      <c r="J395" s="47" t="str">
        <f t="shared" si="6"/>
        <v>15</v>
      </c>
    </row>
    <row r="396" spans="1:10" ht="17.25" hidden="1" customHeight="1">
      <c r="A396" s="134">
        <v>51</v>
      </c>
      <c r="B396" s="147" t="s">
        <v>2944</v>
      </c>
      <c r="C396" s="153" t="s">
        <v>2945</v>
      </c>
      <c r="D396" s="154" t="s">
        <v>844</v>
      </c>
      <c r="E396" s="133" t="s">
        <v>2042</v>
      </c>
      <c r="F396" s="134" t="s">
        <v>289</v>
      </c>
      <c r="G396" s="134"/>
      <c r="H396" s="134" t="s">
        <v>474</v>
      </c>
      <c r="I396" s="137"/>
      <c r="J396" s="47" t="str">
        <f t="shared" si="6"/>
        <v>15</v>
      </c>
    </row>
    <row r="397" spans="1:10" ht="17.25" hidden="1" customHeight="1">
      <c r="A397" s="134">
        <v>52</v>
      </c>
      <c r="B397" s="147" t="s">
        <v>2946</v>
      </c>
      <c r="C397" s="153" t="s">
        <v>2537</v>
      </c>
      <c r="D397" s="154" t="s">
        <v>2947</v>
      </c>
      <c r="E397" s="133" t="s">
        <v>2948</v>
      </c>
      <c r="F397" s="134" t="s">
        <v>289</v>
      </c>
      <c r="G397" s="134"/>
      <c r="H397" s="134" t="s">
        <v>454</v>
      </c>
      <c r="I397" s="137"/>
      <c r="J397" s="47" t="str">
        <f t="shared" si="6"/>
        <v>15</v>
      </c>
    </row>
    <row r="398" spans="1:10" ht="17.25" hidden="1" customHeight="1">
      <c r="A398" s="134">
        <v>53</v>
      </c>
      <c r="B398" s="147" t="s">
        <v>2949</v>
      </c>
      <c r="C398" s="153" t="s">
        <v>2010</v>
      </c>
      <c r="D398" s="154" t="s">
        <v>862</v>
      </c>
      <c r="E398" s="133" t="s">
        <v>2334</v>
      </c>
      <c r="F398" s="134" t="s">
        <v>289</v>
      </c>
      <c r="G398" s="134"/>
      <c r="H398" s="134" t="s">
        <v>454</v>
      </c>
      <c r="I398" s="137"/>
      <c r="J398" s="47" t="str">
        <f t="shared" si="6"/>
        <v>15</v>
      </c>
    </row>
    <row r="399" spans="1:10" ht="17.25" hidden="1" customHeight="1">
      <c r="A399" s="134">
        <v>54</v>
      </c>
      <c r="B399" s="147" t="s">
        <v>2950</v>
      </c>
      <c r="C399" s="153" t="s">
        <v>2951</v>
      </c>
      <c r="D399" s="154" t="s">
        <v>1053</v>
      </c>
      <c r="E399" s="133" t="s">
        <v>1027</v>
      </c>
      <c r="F399" s="134" t="s">
        <v>289</v>
      </c>
      <c r="G399" s="134"/>
      <c r="H399" s="134" t="s">
        <v>474</v>
      </c>
      <c r="I399" s="137"/>
      <c r="J399" s="47" t="str">
        <f t="shared" si="6"/>
        <v>15</v>
      </c>
    </row>
    <row r="400" spans="1:10" ht="17.25" hidden="1" customHeight="1">
      <c r="A400" s="134">
        <v>1</v>
      </c>
      <c r="B400" s="147" t="s">
        <v>2952</v>
      </c>
      <c r="C400" s="153" t="s">
        <v>2459</v>
      </c>
      <c r="D400" s="154" t="s">
        <v>451</v>
      </c>
      <c r="E400" s="133" t="s">
        <v>724</v>
      </c>
      <c r="F400" s="136" t="s">
        <v>2953</v>
      </c>
      <c r="G400" s="134"/>
      <c r="H400" s="134" t="s">
        <v>474</v>
      </c>
      <c r="I400" s="137"/>
      <c r="J400" s="47" t="str">
        <f t="shared" si="6"/>
        <v>15</v>
      </c>
    </row>
    <row r="401" spans="1:10" ht="17.25" hidden="1" customHeight="1">
      <c r="A401" s="134">
        <v>2</v>
      </c>
      <c r="B401" s="147" t="s">
        <v>2954</v>
      </c>
      <c r="C401" s="153" t="s">
        <v>2955</v>
      </c>
      <c r="D401" s="154" t="s">
        <v>1225</v>
      </c>
      <c r="E401" s="133" t="s">
        <v>2224</v>
      </c>
      <c r="F401" s="134" t="s">
        <v>2953</v>
      </c>
      <c r="G401" s="134"/>
      <c r="H401" s="134" t="s">
        <v>454</v>
      </c>
      <c r="I401" s="137"/>
      <c r="J401" s="47" t="str">
        <f t="shared" si="6"/>
        <v>15</v>
      </c>
    </row>
    <row r="402" spans="1:10" ht="17.25" hidden="1" customHeight="1">
      <c r="A402" s="134">
        <v>3</v>
      </c>
      <c r="B402" s="147" t="s">
        <v>2956</v>
      </c>
      <c r="C402" s="153" t="s">
        <v>2957</v>
      </c>
      <c r="D402" s="154" t="s">
        <v>468</v>
      </c>
      <c r="E402" s="133" t="s">
        <v>922</v>
      </c>
      <c r="F402" s="134" t="s">
        <v>2953</v>
      </c>
      <c r="G402" s="134"/>
      <c r="H402" s="134" t="s">
        <v>474</v>
      </c>
      <c r="I402" s="137"/>
      <c r="J402" s="47" t="str">
        <f t="shared" si="6"/>
        <v>15</v>
      </c>
    </row>
    <row r="403" spans="1:10" ht="17.25" hidden="1" customHeight="1">
      <c r="A403" s="134">
        <v>4</v>
      </c>
      <c r="B403" s="147" t="s">
        <v>2958</v>
      </c>
      <c r="C403" s="153" t="s">
        <v>2959</v>
      </c>
      <c r="D403" s="154" t="s">
        <v>468</v>
      </c>
      <c r="E403" s="133" t="s">
        <v>1930</v>
      </c>
      <c r="F403" s="134" t="s">
        <v>2953</v>
      </c>
      <c r="G403" s="134"/>
      <c r="H403" s="134" t="s">
        <v>454</v>
      </c>
      <c r="I403" s="137"/>
      <c r="J403" s="47" t="str">
        <f t="shared" si="6"/>
        <v>15</v>
      </c>
    </row>
    <row r="404" spans="1:10" ht="17.25" hidden="1" customHeight="1">
      <c r="A404" s="134">
        <v>5</v>
      </c>
      <c r="B404" s="147" t="s">
        <v>2960</v>
      </c>
      <c r="C404" s="153" t="s">
        <v>2467</v>
      </c>
      <c r="D404" s="154" t="s">
        <v>468</v>
      </c>
      <c r="E404" s="133" t="s">
        <v>772</v>
      </c>
      <c r="F404" s="134" t="s">
        <v>2953</v>
      </c>
      <c r="G404" s="134"/>
      <c r="H404" s="134" t="s">
        <v>474</v>
      </c>
      <c r="I404" s="137"/>
      <c r="J404" s="47" t="str">
        <f t="shared" si="6"/>
        <v>15</v>
      </c>
    </row>
    <row r="405" spans="1:10" ht="17.25" hidden="1" customHeight="1">
      <c r="A405" s="134">
        <v>6</v>
      </c>
      <c r="B405" s="147" t="s">
        <v>2961</v>
      </c>
      <c r="C405" s="153" t="s">
        <v>471</v>
      </c>
      <c r="D405" s="154" t="s">
        <v>481</v>
      </c>
      <c r="E405" s="133" t="s">
        <v>486</v>
      </c>
      <c r="F405" s="134" t="s">
        <v>2953</v>
      </c>
      <c r="G405" s="134"/>
      <c r="H405" s="134" t="s">
        <v>474</v>
      </c>
      <c r="I405" s="137"/>
      <c r="J405" s="47" t="str">
        <f t="shared" si="6"/>
        <v>15</v>
      </c>
    </row>
    <row r="406" spans="1:10" ht="17.25" hidden="1" customHeight="1">
      <c r="A406" s="134">
        <v>7</v>
      </c>
      <c r="B406" s="147" t="s">
        <v>2962</v>
      </c>
      <c r="C406" s="153" t="s">
        <v>1276</v>
      </c>
      <c r="D406" s="154" t="s">
        <v>1079</v>
      </c>
      <c r="E406" s="133" t="s">
        <v>2963</v>
      </c>
      <c r="F406" s="134" t="s">
        <v>2953</v>
      </c>
      <c r="G406" s="134"/>
      <c r="H406" s="134" t="s">
        <v>454</v>
      </c>
      <c r="I406" s="137"/>
      <c r="J406" s="47" t="str">
        <f t="shared" si="6"/>
        <v>15</v>
      </c>
    </row>
    <row r="407" spans="1:10" ht="17.25" hidden="1" customHeight="1">
      <c r="A407" s="134">
        <v>8</v>
      </c>
      <c r="B407" s="147" t="s">
        <v>2964</v>
      </c>
      <c r="C407" s="153" t="s">
        <v>898</v>
      </c>
      <c r="D407" s="154" t="s">
        <v>1079</v>
      </c>
      <c r="E407" s="133" t="s">
        <v>2231</v>
      </c>
      <c r="F407" s="134" t="s">
        <v>2953</v>
      </c>
      <c r="G407" s="134"/>
      <c r="H407" s="134" t="s">
        <v>474</v>
      </c>
      <c r="I407" s="137"/>
      <c r="J407" s="47" t="str">
        <f t="shared" si="6"/>
        <v>15</v>
      </c>
    </row>
    <row r="408" spans="1:10" ht="17.25" hidden="1" customHeight="1">
      <c r="A408" s="134">
        <v>9</v>
      </c>
      <c r="B408" s="147" t="s">
        <v>2965</v>
      </c>
      <c r="C408" s="153" t="s">
        <v>1220</v>
      </c>
      <c r="D408" s="154" t="s">
        <v>1079</v>
      </c>
      <c r="E408" s="133" t="s">
        <v>637</v>
      </c>
      <c r="F408" s="134" t="s">
        <v>2953</v>
      </c>
      <c r="G408" s="134"/>
      <c r="H408" s="134" t="s">
        <v>474</v>
      </c>
      <c r="I408" s="137"/>
      <c r="J408" s="47" t="str">
        <f t="shared" si="6"/>
        <v>15</v>
      </c>
    </row>
    <row r="409" spans="1:10" ht="17.25" hidden="1" customHeight="1">
      <c r="A409" s="134">
        <v>10</v>
      </c>
      <c r="B409" s="147" t="s">
        <v>2966</v>
      </c>
      <c r="C409" s="153" t="s">
        <v>480</v>
      </c>
      <c r="D409" s="154" t="s">
        <v>2967</v>
      </c>
      <c r="E409" s="133" t="s">
        <v>1418</v>
      </c>
      <c r="F409" s="134" t="s">
        <v>2953</v>
      </c>
      <c r="G409" s="134"/>
      <c r="H409" s="134" t="s">
        <v>474</v>
      </c>
      <c r="I409" s="137"/>
      <c r="J409" s="47" t="str">
        <f t="shared" si="6"/>
        <v>15</v>
      </c>
    </row>
    <row r="410" spans="1:10" ht="17.25" hidden="1" customHeight="1">
      <c r="A410" s="134">
        <v>11</v>
      </c>
      <c r="B410" s="147" t="s">
        <v>2968</v>
      </c>
      <c r="C410" s="153" t="s">
        <v>2969</v>
      </c>
      <c r="D410" s="154" t="s">
        <v>2970</v>
      </c>
      <c r="E410" s="133" t="s">
        <v>2971</v>
      </c>
      <c r="F410" s="134" t="s">
        <v>2953</v>
      </c>
      <c r="G410" s="134"/>
      <c r="H410" s="134" t="s">
        <v>474</v>
      </c>
      <c r="I410" s="137"/>
      <c r="J410" s="47" t="str">
        <f t="shared" si="6"/>
        <v>15</v>
      </c>
    </row>
    <row r="411" spans="1:10" ht="17.25" hidden="1" customHeight="1">
      <c r="A411" s="134">
        <v>12</v>
      </c>
      <c r="B411" s="147" t="s">
        <v>2972</v>
      </c>
      <c r="C411" s="153" t="s">
        <v>2973</v>
      </c>
      <c r="D411" s="154" t="s">
        <v>1088</v>
      </c>
      <c r="E411" s="133" t="s">
        <v>2974</v>
      </c>
      <c r="F411" s="134" t="s">
        <v>2953</v>
      </c>
      <c r="G411" s="134"/>
      <c r="H411" s="134" t="s">
        <v>474</v>
      </c>
      <c r="I411" s="137"/>
      <c r="J411" s="47" t="str">
        <f t="shared" si="6"/>
        <v>15</v>
      </c>
    </row>
    <row r="412" spans="1:10" ht="17.25" hidden="1" customHeight="1">
      <c r="A412" s="134">
        <v>13</v>
      </c>
      <c r="B412" s="147" t="s">
        <v>2975</v>
      </c>
      <c r="C412" s="153" t="s">
        <v>2976</v>
      </c>
      <c r="D412" s="154" t="s">
        <v>1944</v>
      </c>
      <c r="E412" s="133" t="s">
        <v>1121</v>
      </c>
      <c r="F412" s="134" t="s">
        <v>2953</v>
      </c>
      <c r="G412" s="134"/>
      <c r="H412" s="134" t="s">
        <v>454</v>
      </c>
      <c r="I412" s="137"/>
      <c r="J412" s="47" t="str">
        <f t="shared" si="6"/>
        <v>15</v>
      </c>
    </row>
    <row r="413" spans="1:10" ht="17.25" hidden="1" customHeight="1">
      <c r="A413" s="134">
        <v>14</v>
      </c>
      <c r="B413" s="147" t="s">
        <v>2977</v>
      </c>
      <c r="C413" s="153" t="s">
        <v>853</v>
      </c>
      <c r="D413" s="154" t="s">
        <v>518</v>
      </c>
      <c r="E413" s="133" t="s">
        <v>684</v>
      </c>
      <c r="F413" s="134" t="s">
        <v>2953</v>
      </c>
      <c r="G413" s="134"/>
      <c r="H413" s="134" t="s">
        <v>474</v>
      </c>
      <c r="I413" s="137"/>
      <c r="J413" s="47" t="str">
        <f t="shared" si="6"/>
        <v>15</v>
      </c>
    </row>
    <row r="414" spans="1:10" ht="17.25" hidden="1" customHeight="1">
      <c r="A414" s="134">
        <v>15</v>
      </c>
      <c r="B414" s="147" t="s">
        <v>2978</v>
      </c>
      <c r="C414" s="153" t="s">
        <v>1530</v>
      </c>
      <c r="D414" s="154" t="s">
        <v>518</v>
      </c>
      <c r="E414" s="133" t="s">
        <v>2031</v>
      </c>
      <c r="F414" s="134" t="s">
        <v>2953</v>
      </c>
      <c r="G414" s="134"/>
      <c r="H414" s="134" t="s">
        <v>474</v>
      </c>
      <c r="I414" s="137"/>
      <c r="J414" s="47" t="str">
        <f t="shared" si="6"/>
        <v>15</v>
      </c>
    </row>
    <row r="415" spans="1:10" ht="17.25" hidden="1" customHeight="1">
      <c r="A415" s="134">
        <v>16</v>
      </c>
      <c r="B415" s="147" t="s">
        <v>2979</v>
      </c>
      <c r="C415" s="153" t="s">
        <v>857</v>
      </c>
      <c r="D415" s="154" t="s">
        <v>532</v>
      </c>
      <c r="E415" s="133" t="s">
        <v>2980</v>
      </c>
      <c r="F415" s="134" t="s">
        <v>2953</v>
      </c>
      <c r="G415" s="134"/>
      <c r="H415" s="134" t="s">
        <v>474</v>
      </c>
      <c r="I415" s="137"/>
      <c r="J415" s="47" t="str">
        <f t="shared" si="6"/>
        <v>15</v>
      </c>
    </row>
    <row r="416" spans="1:10" ht="17.25" hidden="1" customHeight="1">
      <c r="A416" s="134">
        <v>17</v>
      </c>
      <c r="B416" s="147" t="s">
        <v>2981</v>
      </c>
      <c r="C416" s="153" t="s">
        <v>2982</v>
      </c>
      <c r="D416" s="154" t="s">
        <v>532</v>
      </c>
      <c r="E416" s="133" t="s">
        <v>2983</v>
      </c>
      <c r="F416" s="134" t="s">
        <v>2953</v>
      </c>
      <c r="G416" s="134"/>
      <c r="H416" s="134" t="s">
        <v>454</v>
      </c>
      <c r="I416" s="137"/>
      <c r="J416" s="47" t="str">
        <f t="shared" si="6"/>
        <v>15</v>
      </c>
    </row>
    <row r="417" spans="1:10" ht="17.25" hidden="1" customHeight="1">
      <c r="A417" s="134">
        <v>18</v>
      </c>
      <c r="B417" s="147" t="s">
        <v>2984</v>
      </c>
      <c r="C417" s="153" t="s">
        <v>2884</v>
      </c>
      <c r="D417" s="154" t="s">
        <v>536</v>
      </c>
      <c r="E417" s="133" t="s">
        <v>2374</v>
      </c>
      <c r="F417" s="134" t="s">
        <v>2953</v>
      </c>
      <c r="G417" s="134"/>
      <c r="H417" s="134" t="s">
        <v>474</v>
      </c>
      <c r="I417" s="137"/>
      <c r="J417" s="47" t="str">
        <f t="shared" si="6"/>
        <v>15</v>
      </c>
    </row>
    <row r="418" spans="1:10" ht="17.25" hidden="1" customHeight="1">
      <c r="A418" s="134">
        <v>19</v>
      </c>
      <c r="B418" s="147" t="s">
        <v>2985</v>
      </c>
      <c r="C418" s="153" t="s">
        <v>945</v>
      </c>
      <c r="D418" s="154" t="s">
        <v>726</v>
      </c>
      <c r="E418" s="133" t="s">
        <v>2231</v>
      </c>
      <c r="F418" s="134" t="s">
        <v>2953</v>
      </c>
      <c r="G418" s="134"/>
      <c r="H418" s="134" t="s">
        <v>474</v>
      </c>
      <c r="I418" s="137"/>
      <c r="J418" s="95" t="str">
        <f t="shared" si="6"/>
        <v>15</v>
      </c>
    </row>
    <row r="419" spans="1:10" ht="17.25" hidden="1" customHeight="1">
      <c r="A419" s="134">
        <v>20</v>
      </c>
      <c r="B419" s="147" t="s">
        <v>2986</v>
      </c>
      <c r="C419" s="153" t="s">
        <v>655</v>
      </c>
      <c r="D419" s="154" t="s">
        <v>557</v>
      </c>
      <c r="E419" s="133" t="s">
        <v>1094</v>
      </c>
      <c r="F419" s="134" t="s">
        <v>2953</v>
      </c>
      <c r="G419" s="134"/>
      <c r="H419" s="134" t="s">
        <v>454</v>
      </c>
      <c r="I419" s="137"/>
      <c r="J419" s="47" t="str">
        <f t="shared" si="6"/>
        <v>15</v>
      </c>
    </row>
    <row r="420" spans="1:10" ht="17.25" hidden="1" customHeight="1">
      <c r="A420" s="134">
        <v>21</v>
      </c>
      <c r="B420" s="147" t="s">
        <v>2987</v>
      </c>
      <c r="C420" s="153" t="s">
        <v>1276</v>
      </c>
      <c r="D420" s="154" t="s">
        <v>2067</v>
      </c>
      <c r="E420" s="133" t="s">
        <v>1047</v>
      </c>
      <c r="F420" s="134" t="s">
        <v>2953</v>
      </c>
      <c r="G420" s="135" t="s">
        <v>43</v>
      </c>
      <c r="H420" s="134" t="s">
        <v>474</v>
      </c>
      <c r="I420" s="137"/>
      <c r="J420" s="47" t="str">
        <f t="shared" si="6"/>
        <v>15</v>
      </c>
    </row>
    <row r="421" spans="1:10" ht="17.25" hidden="1" customHeight="1">
      <c r="A421" s="134">
        <v>22</v>
      </c>
      <c r="B421" s="147" t="s">
        <v>2988</v>
      </c>
      <c r="C421" s="153" t="s">
        <v>659</v>
      </c>
      <c r="D421" s="154" t="s">
        <v>1570</v>
      </c>
      <c r="E421" s="133" t="s">
        <v>688</v>
      </c>
      <c r="F421" s="134" t="s">
        <v>2953</v>
      </c>
      <c r="G421" s="134"/>
      <c r="H421" s="134" t="s">
        <v>474</v>
      </c>
      <c r="I421" s="137"/>
      <c r="J421" s="47" t="str">
        <f t="shared" si="6"/>
        <v>15</v>
      </c>
    </row>
    <row r="422" spans="1:10" ht="17.25" hidden="1" customHeight="1">
      <c r="A422" s="134">
        <v>23</v>
      </c>
      <c r="B422" s="147" t="s">
        <v>2989</v>
      </c>
      <c r="C422" s="153" t="s">
        <v>1301</v>
      </c>
      <c r="D422" s="154" t="s">
        <v>745</v>
      </c>
      <c r="E422" s="133" t="s">
        <v>2990</v>
      </c>
      <c r="F422" s="134" t="s">
        <v>2953</v>
      </c>
      <c r="G422" s="134"/>
      <c r="H422" s="134" t="s">
        <v>454</v>
      </c>
      <c r="I422" s="137"/>
      <c r="J422" s="47" t="str">
        <f t="shared" si="6"/>
        <v>15</v>
      </c>
    </row>
    <row r="423" spans="1:10" ht="17.25" hidden="1" customHeight="1">
      <c r="A423" s="134">
        <v>24</v>
      </c>
      <c r="B423" s="147" t="s">
        <v>2991</v>
      </c>
      <c r="C423" s="153" t="s">
        <v>1487</v>
      </c>
      <c r="D423" s="154" t="s">
        <v>953</v>
      </c>
      <c r="E423" s="133" t="s">
        <v>673</v>
      </c>
      <c r="F423" s="134" t="s">
        <v>2953</v>
      </c>
      <c r="G423" s="134"/>
      <c r="H423" s="134" t="s">
        <v>474</v>
      </c>
      <c r="I423" s="137"/>
      <c r="J423" s="47" t="str">
        <f t="shared" si="6"/>
        <v>15</v>
      </c>
    </row>
    <row r="424" spans="1:10" ht="17.25" hidden="1" customHeight="1">
      <c r="A424" s="134">
        <v>25</v>
      </c>
      <c r="B424" s="147" t="s">
        <v>2992</v>
      </c>
      <c r="C424" s="153" t="s">
        <v>2993</v>
      </c>
      <c r="D424" s="154" t="s">
        <v>759</v>
      </c>
      <c r="E424" s="133" t="s">
        <v>1951</v>
      </c>
      <c r="F424" s="134" t="s">
        <v>2953</v>
      </c>
      <c r="G424" s="134"/>
      <c r="H424" s="134" t="s">
        <v>454</v>
      </c>
      <c r="I424" s="137"/>
      <c r="J424" s="47" t="str">
        <f t="shared" si="6"/>
        <v>15</v>
      </c>
    </row>
    <row r="425" spans="1:10" ht="17.25" hidden="1" customHeight="1">
      <c r="A425" s="134">
        <v>26</v>
      </c>
      <c r="B425" s="147" t="s">
        <v>2994</v>
      </c>
      <c r="C425" s="153" t="s">
        <v>590</v>
      </c>
      <c r="D425" s="154" t="s">
        <v>763</v>
      </c>
      <c r="E425" s="133" t="s">
        <v>1373</v>
      </c>
      <c r="F425" s="134" t="s">
        <v>2953</v>
      </c>
      <c r="G425" s="134"/>
      <c r="H425" s="134" t="s">
        <v>474</v>
      </c>
      <c r="I425" s="137"/>
      <c r="J425" s="47" t="str">
        <f t="shared" si="6"/>
        <v>15</v>
      </c>
    </row>
    <row r="426" spans="1:10" ht="17.25" hidden="1" customHeight="1">
      <c r="A426" s="134">
        <v>27</v>
      </c>
      <c r="B426" s="147" t="s">
        <v>2995</v>
      </c>
      <c r="C426" s="153" t="s">
        <v>2996</v>
      </c>
      <c r="D426" s="154" t="s">
        <v>763</v>
      </c>
      <c r="E426" s="133" t="s">
        <v>673</v>
      </c>
      <c r="F426" s="134" t="s">
        <v>2953</v>
      </c>
      <c r="G426" s="134"/>
      <c r="H426" s="134" t="s">
        <v>454</v>
      </c>
      <c r="I426" s="137"/>
      <c r="J426" s="47" t="str">
        <f t="shared" si="6"/>
        <v>15</v>
      </c>
    </row>
    <row r="427" spans="1:10" ht="17.25" hidden="1" customHeight="1">
      <c r="A427" s="134">
        <v>28</v>
      </c>
      <c r="B427" s="147" t="s">
        <v>2997</v>
      </c>
      <c r="C427" s="153" t="s">
        <v>2998</v>
      </c>
      <c r="D427" s="154" t="s">
        <v>970</v>
      </c>
      <c r="E427" s="133" t="s">
        <v>696</v>
      </c>
      <c r="F427" s="134" t="s">
        <v>2953</v>
      </c>
      <c r="G427" s="134"/>
      <c r="H427" s="134" t="s">
        <v>474</v>
      </c>
      <c r="I427" s="137"/>
      <c r="J427" s="47" t="str">
        <f t="shared" si="6"/>
        <v>15</v>
      </c>
    </row>
    <row r="428" spans="1:10" ht="17.25" hidden="1" customHeight="1">
      <c r="A428" s="134">
        <v>29</v>
      </c>
      <c r="B428" s="147" t="s">
        <v>2999</v>
      </c>
      <c r="C428" s="153" t="s">
        <v>3000</v>
      </c>
      <c r="D428" s="154" t="s">
        <v>970</v>
      </c>
      <c r="E428" s="133" t="s">
        <v>1769</v>
      </c>
      <c r="F428" s="134" t="s">
        <v>2953</v>
      </c>
      <c r="G428" s="134"/>
      <c r="H428" s="134" t="s">
        <v>474</v>
      </c>
      <c r="I428" s="137"/>
      <c r="J428" s="47" t="str">
        <f t="shared" si="6"/>
        <v>15</v>
      </c>
    </row>
    <row r="429" spans="1:10" ht="17.25" hidden="1" customHeight="1">
      <c r="A429" s="134">
        <v>30</v>
      </c>
      <c r="B429" s="147" t="s">
        <v>3001</v>
      </c>
      <c r="C429" s="153" t="s">
        <v>3002</v>
      </c>
      <c r="D429" s="154" t="s">
        <v>783</v>
      </c>
      <c r="E429" s="133" t="s">
        <v>2164</v>
      </c>
      <c r="F429" s="134" t="s">
        <v>2953</v>
      </c>
      <c r="G429" s="134"/>
      <c r="H429" s="134" t="s">
        <v>474</v>
      </c>
      <c r="I429" s="137"/>
      <c r="J429" s="47" t="str">
        <f t="shared" si="6"/>
        <v>15</v>
      </c>
    </row>
    <row r="430" spans="1:10" ht="17.25" hidden="1" customHeight="1">
      <c r="A430" s="134">
        <v>31</v>
      </c>
      <c r="B430" s="147" t="s">
        <v>3003</v>
      </c>
      <c r="C430" s="153" t="s">
        <v>1117</v>
      </c>
      <c r="D430" s="154" t="s">
        <v>587</v>
      </c>
      <c r="E430" s="133" t="s">
        <v>1440</v>
      </c>
      <c r="F430" s="134" t="s">
        <v>2953</v>
      </c>
      <c r="G430" s="134"/>
      <c r="H430" s="134" t="s">
        <v>474</v>
      </c>
      <c r="I430" s="137"/>
      <c r="J430" s="47" t="str">
        <f t="shared" si="6"/>
        <v>15</v>
      </c>
    </row>
    <row r="431" spans="1:10" ht="17.25" hidden="1" customHeight="1">
      <c r="A431" s="134">
        <v>32</v>
      </c>
      <c r="B431" s="147" t="s">
        <v>3004</v>
      </c>
      <c r="C431" s="153" t="s">
        <v>3005</v>
      </c>
      <c r="D431" s="154" t="s">
        <v>1990</v>
      </c>
      <c r="E431" s="133" t="s">
        <v>724</v>
      </c>
      <c r="F431" s="134" t="s">
        <v>2953</v>
      </c>
      <c r="G431" s="134"/>
      <c r="H431" s="134" t="s">
        <v>474</v>
      </c>
      <c r="I431" s="137"/>
      <c r="J431" s="47" t="str">
        <f t="shared" si="6"/>
        <v>15</v>
      </c>
    </row>
    <row r="432" spans="1:10" ht="17.25" hidden="1" customHeight="1">
      <c r="A432" s="134">
        <v>33</v>
      </c>
      <c r="B432" s="147" t="s">
        <v>3006</v>
      </c>
      <c r="C432" s="153" t="s">
        <v>3007</v>
      </c>
      <c r="D432" s="154" t="s">
        <v>982</v>
      </c>
      <c r="E432" s="133" t="s">
        <v>2168</v>
      </c>
      <c r="F432" s="134" t="s">
        <v>2953</v>
      </c>
      <c r="G432" s="134"/>
      <c r="H432" s="134" t="s">
        <v>474</v>
      </c>
      <c r="I432" s="137"/>
      <c r="J432" s="47" t="str">
        <f t="shared" si="6"/>
        <v>15</v>
      </c>
    </row>
    <row r="433" spans="1:10" ht="17.25" hidden="1" customHeight="1">
      <c r="A433" s="134">
        <v>34</v>
      </c>
      <c r="B433" s="147" t="s">
        <v>3008</v>
      </c>
      <c r="C433" s="153" t="s">
        <v>3009</v>
      </c>
      <c r="D433" s="154" t="s">
        <v>602</v>
      </c>
      <c r="E433" s="133" t="s">
        <v>1704</v>
      </c>
      <c r="F433" s="134" t="s">
        <v>2953</v>
      </c>
      <c r="G433" s="134"/>
      <c r="H433" s="134" t="s">
        <v>454</v>
      </c>
      <c r="I433" s="137"/>
      <c r="J433" s="47" t="str">
        <f t="shared" si="6"/>
        <v>15</v>
      </c>
    </row>
    <row r="434" spans="1:10" ht="17.25" hidden="1" customHeight="1">
      <c r="A434" s="134">
        <v>35</v>
      </c>
      <c r="B434" s="147" t="s">
        <v>3010</v>
      </c>
      <c r="C434" s="153" t="s">
        <v>480</v>
      </c>
      <c r="D434" s="154" t="s">
        <v>1325</v>
      </c>
      <c r="E434" s="133" t="s">
        <v>3011</v>
      </c>
      <c r="F434" s="134" t="s">
        <v>2953</v>
      </c>
      <c r="G434" s="134"/>
      <c r="H434" s="134" t="s">
        <v>474</v>
      </c>
      <c r="I434" s="137"/>
      <c r="J434" s="47" t="str">
        <f t="shared" si="6"/>
        <v>15</v>
      </c>
    </row>
    <row r="435" spans="1:10" ht="17.25" hidden="1" customHeight="1">
      <c r="A435" s="134">
        <v>36</v>
      </c>
      <c r="B435" s="147" t="s">
        <v>3012</v>
      </c>
      <c r="C435" s="153" t="s">
        <v>3013</v>
      </c>
      <c r="D435" s="154" t="s">
        <v>800</v>
      </c>
      <c r="E435" s="133" t="s">
        <v>3014</v>
      </c>
      <c r="F435" s="134" t="s">
        <v>2953</v>
      </c>
      <c r="G435" s="134"/>
      <c r="H435" s="134" t="s">
        <v>474</v>
      </c>
      <c r="I435" s="137"/>
      <c r="J435" s="47" t="str">
        <f t="shared" si="6"/>
        <v>15</v>
      </c>
    </row>
    <row r="436" spans="1:10" ht="17.25" hidden="1" customHeight="1">
      <c r="A436" s="134">
        <v>37</v>
      </c>
      <c r="B436" s="147" t="s">
        <v>3015</v>
      </c>
      <c r="C436" s="153" t="s">
        <v>655</v>
      </c>
      <c r="D436" s="154" t="s">
        <v>619</v>
      </c>
      <c r="E436" s="133" t="s">
        <v>3016</v>
      </c>
      <c r="F436" s="134" t="s">
        <v>2953</v>
      </c>
      <c r="G436" s="134"/>
      <c r="H436" s="134" t="s">
        <v>474</v>
      </c>
      <c r="I436" s="137"/>
      <c r="J436" s="47" t="str">
        <f t="shared" si="6"/>
        <v>15</v>
      </c>
    </row>
    <row r="437" spans="1:10" ht="17.25" hidden="1" customHeight="1">
      <c r="A437" s="134">
        <v>38</v>
      </c>
      <c r="B437" s="147" t="s">
        <v>3017</v>
      </c>
      <c r="C437" s="153" t="s">
        <v>610</v>
      </c>
      <c r="D437" s="154" t="s">
        <v>623</v>
      </c>
      <c r="E437" s="133" t="s">
        <v>1226</v>
      </c>
      <c r="F437" s="134" t="s">
        <v>2953</v>
      </c>
      <c r="G437" s="134"/>
      <c r="H437" s="134" t="s">
        <v>474</v>
      </c>
      <c r="I437" s="137"/>
      <c r="J437" s="47" t="str">
        <f t="shared" si="6"/>
        <v>15</v>
      </c>
    </row>
    <row r="438" spans="1:10" ht="17.25" hidden="1" customHeight="1">
      <c r="A438" s="134">
        <v>39</v>
      </c>
      <c r="B438" s="147" t="s">
        <v>3018</v>
      </c>
      <c r="C438" s="153" t="s">
        <v>3019</v>
      </c>
      <c r="D438" s="154" t="s">
        <v>631</v>
      </c>
      <c r="E438" s="133" t="s">
        <v>1242</v>
      </c>
      <c r="F438" s="134" t="s">
        <v>2953</v>
      </c>
      <c r="G438" s="134"/>
      <c r="H438" s="134" t="s">
        <v>454</v>
      </c>
      <c r="I438" s="137"/>
      <c r="J438" s="47" t="str">
        <f t="shared" si="6"/>
        <v>15</v>
      </c>
    </row>
    <row r="439" spans="1:10" ht="17.25" hidden="1" customHeight="1">
      <c r="A439" s="134">
        <v>40</v>
      </c>
      <c r="B439" s="147" t="s">
        <v>3020</v>
      </c>
      <c r="C439" s="153" t="s">
        <v>3021</v>
      </c>
      <c r="D439" s="154" t="s">
        <v>631</v>
      </c>
      <c r="E439" s="133" t="s">
        <v>2851</v>
      </c>
      <c r="F439" s="134" t="s">
        <v>2953</v>
      </c>
      <c r="G439" s="134"/>
      <c r="H439" s="134" t="s">
        <v>474</v>
      </c>
      <c r="I439" s="137"/>
      <c r="J439" s="47" t="str">
        <f t="shared" si="6"/>
        <v>15</v>
      </c>
    </row>
    <row r="440" spans="1:10" ht="17.25" hidden="1" customHeight="1">
      <c r="A440" s="134">
        <v>41</v>
      </c>
      <c r="B440" s="147" t="s">
        <v>3022</v>
      </c>
      <c r="C440" s="153" t="s">
        <v>1516</v>
      </c>
      <c r="D440" s="154" t="s">
        <v>833</v>
      </c>
      <c r="E440" s="133" t="s">
        <v>3023</v>
      </c>
      <c r="F440" s="134" t="s">
        <v>2953</v>
      </c>
      <c r="G440" s="134"/>
      <c r="H440" s="134" t="s">
        <v>474</v>
      </c>
      <c r="I440" s="137"/>
      <c r="J440" s="47" t="str">
        <f t="shared" si="6"/>
        <v>15</v>
      </c>
    </row>
    <row r="441" spans="1:10" ht="17.25" hidden="1" customHeight="1">
      <c r="A441" s="134">
        <v>42</v>
      </c>
      <c r="B441" s="147" t="s">
        <v>3024</v>
      </c>
      <c r="C441" s="153" t="s">
        <v>853</v>
      </c>
      <c r="D441" s="154" t="s">
        <v>1011</v>
      </c>
      <c r="E441" s="133" t="s">
        <v>2698</v>
      </c>
      <c r="F441" s="134" t="s">
        <v>2953</v>
      </c>
      <c r="G441" s="134"/>
      <c r="H441" s="134" t="s">
        <v>474</v>
      </c>
      <c r="I441" s="137"/>
      <c r="J441" s="47" t="str">
        <f t="shared" si="6"/>
        <v>15</v>
      </c>
    </row>
    <row r="442" spans="1:10" ht="17.25" hidden="1" customHeight="1">
      <c r="A442" s="134">
        <v>43</v>
      </c>
      <c r="B442" s="147" t="s">
        <v>3025</v>
      </c>
      <c r="C442" s="153" t="s">
        <v>857</v>
      </c>
      <c r="D442" s="154" t="s">
        <v>1011</v>
      </c>
      <c r="E442" s="133" t="s">
        <v>1925</v>
      </c>
      <c r="F442" s="134" t="s">
        <v>2953</v>
      </c>
      <c r="G442" s="134"/>
      <c r="H442" s="134" t="s">
        <v>474</v>
      </c>
      <c r="I442" s="137"/>
      <c r="J442" s="47" t="str">
        <f t="shared" si="6"/>
        <v>15</v>
      </c>
    </row>
    <row r="443" spans="1:10" ht="17.25" hidden="1" customHeight="1">
      <c r="A443" s="134">
        <v>44</v>
      </c>
      <c r="B443" s="147" t="s">
        <v>3026</v>
      </c>
      <c r="C443" s="153" t="s">
        <v>506</v>
      </c>
      <c r="D443" s="154" t="s">
        <v>2502</v>
      </c>
      <c r="E443" s="133" t="s">
        <v>1146</v>
      </c>
      <c r="F443" s="134" t="s">
        <v>2953</v>
      </c>
      <c r="G443" s="134"/>
      <c r="H443" s="134" t="s">
        <v>474</v>
      </c>
      <c r="I443" s="137"/>
      <c r="J443" s="47" t="str">
        <f t="shared" si="6"/>
        <v>15</v>
      </c>
    </row>
    <row r="444" spans="1:10" ht="17.25" hidden="1" customHeight="1">
      <c r="A444" s="134">
        <v>45</v>
      </c>
      <c r="B444" s="147" t="s">
        <v>3027</v>
      </c>
      <c r="C444" s="153" t="s">
        <v>649</v>
      </c>
      <c r="D444" s="154" t="s">
        <v>644</v>
      </c>
      <c r="E444" s="133" t="s">
        <v>522</v>
      </c>
      <c r="F444" s="134" t="s">
        <v>2953</v>
      </c>
      <c r="G444" s="134"/>
      <c r="H444" s="134" t="s">
        <v>474</v>
      </c>
      <c r="I444" s="137"/>
      <c r="J444" s="47" t="str">
        <f t="shared" si="6"/>
        <v>15</v>
      </c>
    </row>
    <row r="445" spans="1:10" ht="17.25" hidden="1" customHeight="1">
      <c r="A445" s="134">
        <v>46</v>
      </c>
      <c r="B445" s="147" t="s">
        <v>3028</v>
      </c>
      <c r="C445" s="153" t="s">
        <v>3029</v>
      </c>
      <c r="D445" s="154" t="s">
        <v>1018</v>
      </c>
      <c r="E445" s="133" t="s">
        <v>756</v>
      </c>
      <c r="F445" s="134" t="s">
        <v>2953</v>
      </c>
      <c r="G445" s="134"/>
      <c r="H445" s="134" t="s">
        <v>474</v>
      </c>
      <c r="I445" s="137"/>
      <c r="J445" s="47" t="str">
        <f t="shared" si="6"/>
        <v>15</v>
      </c>
    </row>
    <row r="446" spans="1:10" ht="17.25" hidden="1" customHeight="1">
      <c r="A446" s="134">
        <v>47</v>
      </c>
      <c r="B446" s="147" t="s">
        <v>3030</v>
      </c>
      <c r="C446" s="153" t="s">
        <v>1263</v>
      </c>
      <c r="D446" s="154" t="s">
        <v>1018</v>
      </c>
      <c r="E446" s="133" t="s">
        <v>3031</v>
      </c>
      <c r="F446" s="134" t="s">
        <v>2953</v>
      </c>
      <c r="G446" s="134"/>
      <c r="H446" s="134" t="s">
        <v>454</v>
      </c>
      <c r="I446" s="137"/>
      <c r="J446" s="47" t="str">
        <f t="shared" si="6"/>
        <v>15</v>
      </c>
    </row>
    <row r="447" spans="1:10" ht="17.25" hidden="1" customHeight="1">
      <c r="A447" s="134">
        <v>48</v>
      </c>
      <c r="B447" s="147" t="s">
        <v>3032</v>
      </c>
      <c r="C447" s="153" t="s">
        <v>3033</v>
      </c>
      <c r="D447" s="154" t="s">
        <v>1018</v>
      </c>
      <c r="E447" s="133" t="s">
        <v>703</v>
      </c>
      <c r="F447" s="134" t="s">
        <v>2953</v>
      </c>
      <c r="G447" s="134"/>
      <c r="H447" s="134" t="s">
        <v>474</v>
      </c>
      <c r="I447" s="137"/>
      <c r="J447" s="47" t="str">
        <f t="shared" si="6"/>
        <v>15</v>
      </c>
    </row>
    <row r="448" spans="1:10" ht="17.25" hidden="1" customHeight="1">
      <c r="A448" s="134">
        <v>49</v>
      </c>
      <c r="B448" s="147" t="s">
        <v>3034</v>
      </c>
      <c r="C448" s="153" t="s">
        <v>649</v>
      </c>
      <c r="D448" s="154" t="s">
        <v>1018</v>
      </c>
      <c r="E448" s="133" t="s">
        <v>1418</v>
      </c>
      <c r="F448" s="134" t="s">
        <v>2953</v>
      </c>
      <c r="G448" s="134"/>
      <c r="H448" s="134" t="s">
        <v>454</v>
      </c>
      <c r="I448" s="137"/>
      <c r="J448" s="47" t="str">
        <f t="shared" si="6"/>
        <v>15</v>
      </c>
    </row>
    <row r="449" spans="1:10" ht="17.25" hidden="1" customHeight="1">
      <c r="A449" s="134">
        <v>50</v>
      </c>
      <c r="B449" s="147" t="s">
        <v>3035</v>
      </c>
      <c r="C449" s="153" t="s">
        <v>3036</v>
      </c>
      <c r="D449" s="154" t="s">
        <v>844</v>
      </c>
      <c r="E449" s="133" t="s">
        <v>3037</v>
      </c>
      <c r="F449" s="134" t="s">
        <v>2953</v>
      </c>
      <c r="G449" s="134"/>
      <c r="H449" s="134" t="s">
        <v>474</v>
      </c>
      <c r="I449" s="137"/>
      <c r="J449" s="47" t="str">
        <f t="shared" si="6"/>
        <v>15</v>
      </c>
    </row>
    <row r="450" spans="1:10" ht="17.25" hidden="1" customHeight="1">
      <c r="A450" s="134">
        <v>51</v>
      </c>
      <c r="B450" s="147" t="s">
        <v>3038</v>
      </c>
      <c r="C450" s="153" t="s">
        <v>614</v>
      </c>
      <c r="D450" s="154" t="s">
        <v>850</v>
      </c>
      <c r="E450" s="133" t="s">
        <v>806</v>
      </c>
      <c r="F450" s="134" t="s">
        <v>2953</v>
      </c>
      <c r="G450" s="134"/>
      <c r="H450" s="134" t="s">
        <v>474</v>
      </c>
      <c r="I450" s="137"/>
      <c r="J450" s="47" t="str">
        <f t="shared" si="6"/>
        <v>15</v>
      </c>
    </row>
    <row r="451" spans="1:10" ht="17.25" hidden="1" customHeight="1">
      <c r="A451" s="134">
        <v>52</v>
      </c>
      <c r="B451" s="147" t="s">
        <v>3039</v>
      </c>
      <c r="C451" s="153" t="s">
        <v>2056</v>
      </c>
      <c r="D451" s="154" t="s">
        <v>850</v>
      </c>
      <c r="E451" s="133" t="s">
        <v>3040</v>
      </c>
      <c r="F451" s="134" t="s">
        <v>2953</v>
      </c>
      <c r="G451" s="135" t="s">
        <v>483</v>
      </c>
      <c r="H451" s="134" t="s">
        <v>474</v>
      </c>
      <c r="I451" s="137"/>
      <c r="J451" s="47" t="str">
        <f t="shared" ref="J451:J514" si="7">LEFT(F451,2)</f>
        <v>15</v>
      </c>
    </row>
    <row r="452" spans="1:10" ht="17.25" hidden="1" customHeight="1">
      <c r="A452" s="134">
        <v>53</v>
      </c>
      <c r="B452" s="147" t="s">
        <v>3041</v>
      </c>
      <c r="C452" s="153" t="s">
        <v>610</v>
      </c>
      <c r="D452" s="154" t="s">
        <v>2517</v>
      </c>
      <c r="E452" s="133" t="s">
        <v>1519</v>
      </c>
      <c r="F452" s="134" t="s">
        <v>2953</v>
      </c>
      <c r="G452" s="134"/>
      <c r="H452" s="134" t="s">
        <v>474</v>
      </c>
      <c r="I452" s="137"/>
      <c r="J452" s="47" t="str">
        <f t="shared" si="7"/>
        <v>15</v>
      </c>
    </row>
    <row r="453" spans="1:10" ht="17.25" hidden="1" customHeight="1">
      <c r="A453" s="134">
        <v>54</v>
      </c>
      <c r="B453" s="147" t="s">
        <v>3042</v>
      </c>
      <c r="C453" s="153" t="s">
        <v>3043</v>
      </c>
      <c r="D453" s="154" t="s">
        <v>858</v>
      </c>
      <c r="E453" s="133" t="s">
        <v>2425</v>
      </c>
      <c r="F453" s="134" t="s">
        <v>2953</v>
      </c>
      <c r="G453" s="135" t="s">
        <v>604</v>
      </c>
      <c r="H453" s="134" t="s">
        <v>474</v>
      </c>
      <c r="I453" s="137"/>
      <c r="J453" s="47" t="str">
        <f t="shared" si="7"/>
        <v>15</v>
      </c>
    </row>
    <row r="454" spans="1:10" ht="17.25" hidden="1" customHeight="1">
      <c r="A454" s="134">
        <v>55</v>
      </c>
      <c r="B454" s="147" t="s">
        <v>3044</v>
      </c>
      <c r="C454" s="153" t="s">
        <v>2838</v>
      </c>
      <c r="D454" s="154" t="s">
        <v>862</v>
      </c>
      <c r="E454" s="133" t="s">
        <v>3045</v>
      </c>
      <c r="F454" s="134" t="s">
        <v>2953</v>
      </c>
      <c r="G454" s="134"/>
      <c r="H454" s="134" t="s">
        <v>474</v>
      </c>
      <c r="I454" s="137"/>
      <c r="J454" s="47" t="str">
        <f t="shared" si="7"/>
        <v>15</v>
      </c>
    </row>
    <row r="455" spans="1:10" ht="17.25" hidden="1" customHeight="1">
      <c r="A455" s="134">
        <v>56</v>
      </c>
      <c r="B455" s="147" t="s">
        <v>3046</v>
      </c>
      <c r="C455" s="153" t="s">
        <v>1847</v>
      </c>
      <c r="D455" s="154" t="s">
        <v>870</v>
      </c>
      <c r="E455" s="133" t="s">
        <v>967</v>
      </c>
      <c r="F455" s="134" t="s">
        <v>2953</v>
      </c>
      <c r="G455" s="134"/>
      <c r="H455" s="134" t="s">
        <v>474</v>
      </c>
      <c r="I455" s="137"/>
      <c r="J455" s="47" t="str">
        <f t="shared" si="7"/>
        <v>15</v>
      </c>
    </row>
    <row r="456" spans="1:10" ht="17.25" hidden="1" customHeight="1">
      <c r="A456" s="134">
        <v>1</v>
      </c>
      <c r="B456" s="147" t="s">
        <v>3047</v>
      </c>
      <c r="C456" s="153" t="s">
        <v>3048</v>
      </c>
      <c r="D456" s="154" t="s">
        <v>3049</v>
      </c>
      <c r="E456" s="133" t="s">
        <v>2082</v>
      </c>
      <c r="F456" s="136" t="s">
        <v>328</v>
      </c>
      <c r="G456" s="134"/>
      <c r="H456" s="134" t="s">
        <v>454</v>
      </c>
      <c r="I456" s="137" t="s">
        <v>3050</v>
      </c>
      <c r="J456" s="47" t="str">
        <f t="shared" si="7"/>
        <v>15</v>
      </c>
    </row>
    <row r="457" spans="1:10" ht="17.25" hidden="1" customHeight="1">
      <c r="A457" s="134">
        <v>2</v>
      </c>
      <c r="B457" s="147" t="s">
        <v>3051</v>
      </c>
      <c r="C457" s="153" t="s">
        <v>1014</v>
      </c>
      <c r="D457" s="154" t="s">
        <v>1518</v>
      </c>
      <c r="E457" s="133" t="s">
        <v>908</v>
      </c>
      <c r="F457" s="134" t="s">
        <v>328</v>
      </c>
      <c r="G457" s="134"/>
      <c r="H457" s="134" t="s">
        <v>474</v>
      </c>
      <c r="I457" s="137"/>
      <c r="J457" s="47" t="str">
        <f t="shared" si="7"/>
        <v>15</v>
      </c>
    </row>
    <row r="458" spans="1:10" ht="17.25" hidden="1" customHeight="1">
      <c r="A458" s="134">
        <v>3</v>
      </c>
      <c r="B458" s="147" t="s">
        <v>3052</v>
      </c>
      <c r="C458" s="153" t="s">
        <v>1409</v>
      </c>
      <c r="D458" s="154" t="s">
        <v>1518</v>
      </c>
      <c r="E458" s="133" t="s">
        <v>645</v>
      </c>
      <c r="F458" s="134" t="s">
        <v>328</v>
      </c>
      <c r="G458" s="134"/>
      <c r="H458" s="134" t="s">
        <v>474</v>
      </c>
      <c r="I458" s="137"/>
      <c r="J458" s="47" t="str">
        <f t="shared" si="7"/>
        <v>15</v>
      </c>
    </row>
    <row r="459" spans="1:10" ht="17.25" hidden="1" customHeight="1">
      <c r="A459" s="134">
        <v>4</v>
      </c>
      <c r="B459" s="147" t="s">
        <v>3053</v>
      </c>
      <c r="C459" s="153" t="s">
        <v>3054</v>
      </c>
      <c r="D459" s="154" t="s">
        <v>3055</v>
      </c>
      <c r="E459" s="133" t="s">
        <v>2285</v>
      </c>
      <c r="F459" s="134" t="s">
        <v>328</v>
      </c>
      <c r="G459" s="134" t="s">
        <v>2088</v>
      </c>
      <c r="H459" s="134" t="s">
        <v>474</v>
      </c>
      <c r="I459" s="137"/>
      <c r="J459" s="47" t="str">
        <f t="shared" si="7"/>
        <v>15</v>
      </c>
    </row>
    <row r="460" spans="1:10" ht="17.25" hidden="1" customHeight="1">
      <c r="A460" s="134">
        <v>5</v>
      </c>
      <c r="B460" s="147" t="s">
        <v>3056</v>
      </c>
      <c r="C460" s="153" t="s">
        <v>3057</v>
      </c>
      <c r="D460" s="154" t="s">
        <v>1387</v>
      </c>
      <c r="E460" s="133" t="s">
        <v>906</v>
      </c>
      <c r="F460" s="134" t="s">
        <v>328</v>
      </c>
      <c r="G460" s="134"/>
      <c r="H460" s="134" t="s">
        <v>474</v>
      </c>
      <c r="I460" s="137"/>
      <c r="J460" s="47" t="str">
        <f t="shared" si="7"/>
        <v>15</v>
      </c>
    </row>
    <row r="461" spans="1:10" ht="17.25" hidden="1" customHeight="1">
      <c r="A461" s="134">
        <v>6</v>
      </c>
      <c r="B461" s="147" t="s">
        <v>3058</v>
      </c>
      <c r="C461" s="153" t="s">
        <v>1752</v>
      </c>
      <c r="D461" s="154" t="s">
        <v>1249</v>
      </c>
      <c r="E461" s="133" t="s">
        <v>3059</v>
      </c>
      <c r="F461" s="134" t="s">
        <v>328</v>
      </c>
      <c r="G461" s="134"/>
      <c r="H461" s="134" t="s">
        <v>454</v>
      </c>
      <c r="I461" s="137"/>
      <c r="J461" s="47" t="str">
        <f t="shared" si="7"/>
        <v>15</v>
      </c>
    </row>
    <row r="462" spans="1:10" ht="17.25" hidden="1" customHeight="1">
      <c r="A462" s="134">
        <v>7</v>
      </c>
      <c r="B462" s="147" t="s">
        <v>3060</v>
      </c>
      <c r="C462" s="153" t="s">
        <v>3061</v>
      </c>
      <c r="D462" s="154" t="s">
        <v>1088</v>
      </c>
      <c r="E462" s="133" t="s">
        <v>3062</v>
      </c>
      <c r="F462" s="134" t="s">
        <v>328</v>
      </c>
      <c r="G462" s="134"/>
      <c r="H462" s="134" t="s">
        <v>454</v>
      </c>
      <c r="I462" s="137"/>
      <c r="J462" s="47" t="str">
        <f t="shared" si="7"/>
        <v>15</v>
      </c>
    </row>
    <row r="463" spans="1:10" ht="17.25" hidden="1" customHeight="1">
      <c r="A463" s="134">
        <v>8</v>
      </c>
      <c r="B463" s="147" t="s">
        <v>3063</v>
      </c>
      <c r="C463" s="153" t="s">
        <v>535</v>
      </c>
      <c r="D463" s="154" t="s">
        <v>1088</v>
      </c>
      <c r="E463" s="133" t="s">
        <v>3064</v>
      </c>
      <c r="F463" s="134" t="s">
        <v>328</v>
      </c>
      <c r="G463" s="134"/>
      <c r="H463" s="134" t="s">
        <v>474</v>
      </c>
      <c r="I463" s="137"/>
      <c r="J463" s="47" t="str">
        <f t="shared" si="7"/>
        <v>15</v>
      </c>
    </row>
    <row r="464" spans="1:10" ht="17.25" hidden="1" customHeight="1">
      <c r="A464" s="134">
        <v>9</v>
      </c>
      <c r="B464" s="147" t="s">
        <v>3065</v>
      </c>
      <c r="C464" s="153" t="s">
        <v>3066</v>
      </c>
      <c r="D464" s="154" t="s">
        <v>1944</v>
      </c>
      <c r="E464" s="133" t="s">
        <v>3067</v>
      </c>
      <c r="F464" s="134" t="s">
        <v>328</v>
      </c>
      <c r="G464" s="134"/>
      <c r="H464" s="134" t="s">
        <v>474</v>
      </c>
      <c r="I464" s="137"/>
      <c r="J464" s="47" t="str">
        <f t="shared" si="7"/>
        <v>15</v>
      </c>
    </row>
    <row r="465" spans="1:10" ht="17.25" hidden="1" customHeight="1">
      <c r="A465" s="134">
        <v>10</v>
      </c>
      <c r="B465" s="147" t="s">
        <v>3068</v>
      </c>
      <c r="C465" s="153" t="s">
        <v>1611</v>
      </c>
      <c r="D465" s="154" t="s">
        <v>497</v>
      </c>
      <c r="E465" s="133" t="s">
        <v>2654</v>
      </c>
      <c r="F465" s="134" t="s">
        <v>328</v>
      </c>
      <c r="G465" s="134"/>
      <c r="H465" s="134" t="s">
        <v>474</v>
      </c>
      <c r="I465" s="137"/>
      <c r="J465" s="47" t="str">
        <f t="shared" si="7"/>
        <v>15</v>
      </c>
    </row>
    <row r="466" spans="1:10" ht="17.25" hidden="1" customHeight="1">
      <c r="A466" s="134">
        <v>11</v>
      </c>
      <c r="B466" s="147" t="s">
        <v>3069</v>
      </c>
      <c r="C466" s="153" t="s">
        <v>3070</v>
      </c>
      <c r="D466" s="154" t="s">
        <v>518</v>
      </c>
      <c r="E466" s="133" t="s">
        <v>942</v>
      </c>
      <c r="F466" s="134" t="s">
        <v>328</v>
      </c>
      <c r="G466" s="134"/>
      <c r="H466" s="134" t="s">
        <v>474</v>
      </c>
      <c r="I466" s="137"/>
      <c r="J466" s="47" t="str">
        <f t="shared" si="7"/>
        <v>15</v>
      </c>
    </row>
    <row r="467" spans="1:10" ht="17.25" hidden="1" customHeight="1">
      <c r="A467" s="134">
        <v>12</v>
      </c>
      <c r="B467" s="147" t="s">
        <v>3071</v>
      </c>
      <c r="C467" s="153" t="s">
        <v>3072</v>
      </c>
      <c r="D467" s="154" t="s">
        <v>518</v>
      </c>
      <c r="E467" s="133" t="s">
        <v>3073</v>
      </c>
      <c r="F467" s="134" t="s">
        <v>328</v>
      </c>
      <c r="G467" s="134"/>
      <c r="H467" s="134" t="s">
        <v>474</v>
      </c>
      <c r="I467" s="137"/>
      <c r="J467" s="47" t="str">
        <f t="shared" si="7"/>
        <v>15</v>
      </c>
    </row>
    <row r="468" spans="1:10" ht="17.25" hidden="1" customHeight="1">
      <c r="A468" s="134">
        <v>13</v>
      </c>
      <c r="B468" s="147" t="s">
        <v>3074</v>
      </c>
      <c r="C468" s="153" t="s">
        <v>3075</v>
      </c>
      <c r="D468" s="154" t="s">
        <v>532</v>
      </c>
      <c r="E468" s="133" t="s">
        <v>732</v>
      </c>
      <c r="F468" s="134" t="s">
        <v>328</v>
      </c>
      <c r="G468" s="134"/>
      <c r="H468" s="134" t="s">
        <v>474</v>
      </c>
      <c r="I468" s="137"/>
      <c r="J468" s="47" t="str">
        <f t="shared" si="7"/>
        <v>15</v>
      </c>
    </row>
    <row r="469" spans="1:10" ht="17.25" hidden="1" customHeight="1">
      <c r="A469" s="134">
        <v>14</v>
      </c>
      <c r="B469" s="147" t="s">
        <v>3076</v>
      </c>
      <c r="C469" s="153" t="s">
        <v>1992</v>
      </c>
      <c r="D469" s="154" t="s">
        <v>532</v>
      </c>
      <c r="E469" s="133" t="s">
        <v>1643</v>
      </c>
      <c r="F469" s="134" t="s">
        <v>328</v>
      </c>
      <c r="G469" s="134"/>
      <c r="H469" s="134" t="s">
        <v>474</v>
      </c>
      <c r="I469" s="137"/>
      <c r="J469" s="47" t="str">
        <f t="shared" si="7"/>
        <v>15</v>
      </c>
    </row>
    <row r="470" spans="1:10" ht="17.25" hidden="1" customHeight="1">
      <c r="A470" s="134">
        <v>15</v>
      </c>
      <c r="B470" s="147" t="s">
        <v>3077</v>
      </c>
      <c r="C470" s="153" t="s">
        <v>1487</v>
      </c>
      <c r="D470" s="154" t="s">
        <v>3078</v>
      </c>
      <c r="E470" s="133" t="s">
        <v>3079</v>
      </c>
      <c r="F470" s="134" t="s">
        <v>328</v>
      </c>
      <c r="G470" s="134"/>
      <c r="H470" s="134" t="s">
        <v>474</v>
      </c>
      <c r="I470" s="137"/>
      <c r="J470" s="47" t="str">
        <f t="shared" si="7"/>
        <v>15</v>
      </c>
    </row>
    <row r="471" spans="1:10" ht="17.25" hidden="1" customHeight="1">
      <c r="A471" s="134">
        <v>16</v>
      </c>
      <c r="B471" s="147" t="s">
        <v>3080</v>
      </c>
      <c r="C471" s="153" t="s">
        <v>1283</v>
      </c>
      <c r="D471" s="154" t="s">
        <v>539</v>
      </c>
      <c r="E471" s="133" t="s">
        <v>3081</v>
      </c>
      <c r="F471" s="134" t="s">
        <v>328</v>
      </c>
      <c r="G471" s="134"/>
      <c r="H471" s="134" t="s">
        <v>474</v>
      </c>
      <c r="I471" s="137"/>
      <c r="J471" s="47" t="str">
        <f t="shared" si="7"/>
        <v>15</v>
      </c>
    </row>
    <row r="472" spans="1:10" ht="17.25" hidden="1" customHeight="1">
      <c r="A472" s="134">
        <v>17</v>
      </c>
      <c r="B472" s="147" t="s">
        <v>3082</v>
      </c>
      <c r="C472" s="153" t="s">
        <v>652</v>
      </c>
      <c r="D472" s="154" t="s">
        <v>539</v>
      </c>
      <c r="E472" s="133" t="s">
        <v>2181</v>
      </c>
      <c r="F472" s="134" t="s">
        <v>328</v>
      </c>
      <c r="G472" s="134"/>
      <c r="H472" s="134" t="s">
        <v>474</v>
      </c>
      <c r="I472" s="137"/>
      <c r="J472" s="47" t="str">
        <f t="shared" si="7"/>
        <v>15</v>
      </c>
    </row>
    <row r="473" spans="1:10" ht="17.25" hidden="1" customHeight="1">
      <c r="A473" s="134">
        <v>18</v>
      </c>
      <c r="B473" s="147" t="s">
        <v>3083</v>
      </c>
      <c r="C473" s="153" t="s">
        <v>3084</v>
      </c>
      <c r="D473" s="154" t="s">
        <v>543</v>
      </c>
      <c r="E473" s="133" t="s">
        <v>3085</v>
      </c>
      <c r="F473" s="134" t="s">
        <v>328</v>
      </c>
      <c r="G473" s="134"/>
      <c r="H473" s="134" t="s">
        <v>474</v>
      </c>
      <c r="I473" s="137"/>
      <c r="J473" s="47" t="str">
        <f t="shared" si="7"/>
        <v>15</v>
      </c>
    </row>
    <row r="474" spans="1:10" ht="17.25" hidden="1" customHeight="1">
      <c r="A474" s="134">
        <v>19</v>
      </c>
      <c r="B474" s="147" t="s">
        <v>3086</v>
      </c>
      <c r="C474" s="153" t="s">
        <v>1220</v>
      </c>
      <c r="D474" s="154" t="s">
        <v>934</v>
      </c>
      <c r="E474" s="133" t="s">
        <v>1366</v>
      </c>
      <c r="F474" s="134" t="s">
        <v>328</v>
      </c>
      <c r="G474" s="135" t="s">
        <v>604</v>
      </c>
      <c r="H474" s="134" t="s">
        <v>474</v>
      </c>
      <c r="I474" s="137"/>
      <c r="J474" s="47" t="str">
        <f t="shared" si="7"/>
        <v>15</v>
      </c>
    </row>
    <row r="475" spans="1:10" ht="17.25" hidden="1" customHeight="1">
      <c r="A475" s="134">
        <v>20</v>
      </c>
      <c r="B475" s="147" t="s">
        <v>3087</v>
      </c>
      <c r="C475" s="153" t="s">
        <v>1986</v>
      </c>
      <c r="D475" s="154" t="s">
        <v>945</v>
      </c>
      <c r="E475" s="133" t="s">
        <v>2562</v>
      </c>
      <c r="F475" s="134" t="s">
        <v>328</v>
      </c>
      <c r="G475" s="134"/>
      <c r="H475" s="134" t="s">
        <v>474</v>
      </c>
      <c r="I475" s="137"/>
      <c r="J475" s="47" t="str">
        <f t="shared" si="7"/>
        <v>15</v>
      </c>
    </row>
    <row r="476" spans="1:10" ht="17.25" hidden="1" customHeight="1">
      <c r="A476" s="134">
        <v>21</v>
      </c>
      <c r="B476" s="147" t="s">
        <v>3088</v>
      </c>
      <c r="C476" s="153" t="s">
        <v>3089</v>
      </c>
      <c r="D476" s="154" t="s">
        <v>572</v>
      </c>
      <c r="E476" s="133" t="s">
        <v>2124</v>
      </c>
      <c r="F476" s="134" t="s">
        <v>328</v>
      </c>
      <c r="G476" s="134"/>
      <c r="H476" s="134" t="s">
        <v>454</v>
      </c>
      <c r="I476" s="137"/>
      <c r="J476" s="47" t="str">
        <f t="shared" si="7"/>
        <v>15</v>
      </c>
    </row>
    <row r="477" spans="1:10" ht="17.25" hidden="1" customHeight="1">
      <c r="A477" s="134">
        <v>22</v>
      </c>
      <c r="B477" s="147" t="s">
        <v>3090</v>
      </c>
      <c r="C477" s="153" t="s">
        <v>1220</v>
      </c>
      <c r="D477" s="154" t="s">
        <v>572</v>
      </c>
      <c r="E477" s="133" t="s">
        <v>1296</v>
      </c>
      <c r="F477" s="134" t="s">
        <v>328</v>
      </c>
      <c r="G477" s="134"/>
      <c r="H477" s="134" t="s">
        <v>474</v>
      </c>
      <c r="I477" s="137"/>
      <c r="J477" s="47" t="str">
        <f t="shared" si="7"/>
        <v>15</v>
      </c>
    </row>
    <row r="478" spans="1:10" ht="17.25" hidden="1" customHeight="1">
      <c r="A478" s="134">
        <v>23</v>
      </c>
      <c r="B478" s="147" t="s">
        <v>3091</v>
      </c>
      <c r="C478" s="153" t="s">
        <v>3092</v>
      </c>
      <c r="D478" s="154" t="s">
        <v>745</v>
      </c>
      <c r="E478" s="133" t="s">
        <v>1281</v>
      </c>
      <c r="F478" s="134" t="s">
        <v>328</v>
      </c>
      <c r="G478" s="134"/>
      <c r="H478" s="134" t="s">
        <v>474</v>
      </c>
      <c r="I478" s="137"/>
      <c r="J478" s="47" t="str">
        <f t="shared" si="7"/>
        <v>15</v>
      </c>
    </row>
    <row r="479" spans="1:10" ht="17.25" hidden="1" customHeight="1">
      <c r="A479" s="134">
        <v>24</v>
      </c>
      <c r="B479" s="147" t="s">
        <v>3093</v>
      </c>
      <c r="C479" s="153" t="s">
        <v>471</v>
      </c>
      <c r="D479" s="154" t="s">
        <v>775</v>
      </c>
      <c r="E479" s="133" t="s">
        <v>469</v>
      </c>
      <c r="F479" s="134" t="s">
        <v>328</v>
      </c>
      <c r="G479" s="134"/>
      <c r="H479" s="134" t="s">
        <v>474</v>
      </c>
      <c r="I479" s="137"/>
      <c r="J479" s="47" t="str">
        <f t="shared" si="7"/>
        <v>15</v>
      </c>
    </row>
    <row r="480" spans="1:10" ht="17.25" hidden="1" customHeight="1">
      <c r="A480" s="134">
        <v>25</v>
      </c>
      <c r="B480" s="147" t="s">
        <v>3094</v>
      </c>
      <c r="C480" s="153" t="s">
        <v>2574</v>
      </c>
      <c r="D480" s="154" t="s">
        <v>587</v>
      </c>
      <c r="E480" s="133" t="s">
        <v>3095</v>
      </c>
      <c r="F480" s="134" t="s">
        <v>328</v>
      </c>
      <c r="G480" s="134"/>
      <c r="H480" s="134" t="s">
        <v>474</v>
      </c>
      <c r="I480" s="137"/>
      <c r="J480" s="47" t="str">
        <f t="shared" si="7"/>
        <v>15</v>
      </c>
    </row>
    <row r="481" spans="1:10" ht="17.25" hidden="1" customHeight="1">
      <c r="A481" s="134">
        <v>26</v>
      </c>
      <c r="B481" s="147" t="s">
        <v>3096</v>
      </c>
      <c r="C481" s="153" t="s">
        <v>3097</v>
      </c>
      <c r="D481" s="154" t="s">
        <v>591</v>
      </c>
      <c r="E481" s="133" t="s">
        <v>2778</v>
      </c>
      <c r="F481" s="134" t="s">
        <v>328</v>
      </c>
      <c r="G481" s="134"/>
      <c r="H481" s="134" t="s">
        <v>474</v>
      </c>
      <c r="I481" s="137"/>
      <c r="J481" s="47" t="str">
        <f t="shared" si="7"/>
        <v>15</v>
      </c>
    </row>
    <row r="482" spans="1:10" ht="17.25" hidden="1" customHeight="1">
      <c r="A482" s="134">
        <v>27</v>
      </c>
      <c r="B482" s="147" t="s">
        <v>3098</v>
      </c>
      <c r="C482" s="153" t="s">
        <v>861</v>
      </c>
      <c r="D482" s="154" t="s">
        <v>982</v>
      </c>
      <c r="E482" s="133" t="s">
        <v>2042</v>
      </c>
      <c r="F482" s="134" t="s">
        <v>328</v>
      </c>
      <c r="G482" s="134"/>
      <c r="H482" s="134" t="s">
        <v>454</v>
      </c>
      <c r="I482" s="137"/>
      <c r="J482" s="47" t="str">
        <f t="shared" si="7"/>
        <v>15</v>
      </c>
    </row>
    <row r="483" spans="1:10" ht="17.25" hidden="1" customHeight="1">
      <c r="A483" s="134">
        <v>28</v>
      </c>
      <c r="B483" s="147" t="s">
        <v>3099</v>
      </c>
      <c r="C483" s="153" t="s">
        <v>3100</v>
      </c>
      <c r="D483" s="154" t="s">
        <v>1325</v>
      </c>
      <c r="E483" s="133" t="s">
        <v>2003</v>
      </c>
      <c r="F483" s="134" t="s">
        <v>328</v>
      </c>
      <c r="G483" s="134"/>
      <c r="H483" s="134" t="s">
        <v>474</v>
      </c>
      <c r="I483" s="137"/>
      <c r="J483" s="47" t="str">
        <f t="shared" si="7"/>
        <v>15</v>
      </c>
    </row>
    <row r="484" spans="1:10" ht="17.25" hidden="1" customHeight="1">
      <c r="A484" s="134">
        <v>29</v>
      </c>
      <c r="B484" s="147" t="s">
        <v>3101</v>
      </c>
      <c r="C484" s="153" t="s">
        <v>1276</v>
      </c>
      <c r="D484" s="154" t="s">
        <v>995</v>
      </c>
      <c r="E484" s="133" t="s">
        <v>1562</v>
      </c>
      <c r="F484" s="134" t="s">
        <v>328</v>
      </c>
      <c r="G484" s="134"/>
      <c r="H484" s="134" t="s">
        <v>474</v>
      </c>
      <c r="I484" s="137"/>
      <c r="J484" s="47" t="str">
        <f t="shared" si="7"/>
        <v>15</v>
      </c>
    </row>
    <row r="485" spans="1:10" ht="17.25" hidden="1" customHeight="1">
      <c r="A485" s="134">
        <v>30</v>
      </c>
      <c r="B485" s="147" t="s">
        <v>3102</v>
      </c>
      <c r="C485" s="153" t="s">
        <v>614</v>
      </c>
      <c r="D485" s="154" t="s">
        <v>995</v>
      </c>
      <c r="E485" s="133" t="s">
        <v>498</v>
      </c>
      <c r="F485" s="134" t="s">
        <v>328</v>
      </c>
      <c r="G485" s="134"/>
      <c r="H485" s="134" t="s">
        <v>474</v>
      </c>
      <c r="I485" s="137"/>
      <c r="J485" s="47" t="str">
        <f t="shared" si="7"/>
        <v>15</v>
      </c>
    </row>
    <row r="486" spans="1:10" ht="17.25" hidden="1" customHeight="1">
      <c r="A486" s="134">
        <v>31</v>
      </c>
      <c r="B486" s="147" t="s">
        <v>3103</v>
      </c>
      <c r="C486" s="153" t="s">
        <v>3104</v>
      </c>
      <c r="D486" s="154" t="s">
        <v>1995</v>
      </c>
      <c r="E486" s="133" t="s">
        <v>882</v>
      </c>
      <c r="F486" s="134" t="s">
        <v>328</v>
      </c>
      <c r="G486" s="134"/>
      <c r="H486" s="134" t="s">
        <v>474</v>
      </c>
      <c r="I486" s="137"/>
      <c r="J486" s="47" t="str">
        <f t="shared" si="7"/>
        <v>15</v>
      </c>
    </row>
    <row r="487" spans="1:10" ht="17.25" hidden="1" customHeight="1">
      <c r="A487" s="134">
        <v>32</v>
      </c>
      <c r="B487" s="147" t="s">
        <v>3105</v>
      </c>
      <c r="C487" s="153" t="s">
        <v>3106</v>
      </c>
      <c r="D487" s="154" t="s">
        <v>3107</v>
      </c>
      <c r="E487" s="133" t="s">
        <v>3108</v>
      </c>
      <c r="F487" s="134" t="s">
        <v>328</v>
      </c>
      <c r="G487" s="134"/>
      <c r="H487" s="134" t="s">
        <v>474</v>
      </c>
      <c r="I487" s="138" t="s">
        <v>3109</v>
      </c>
      <c r="J487" s="47" t="str">
        <f t="shared" si="7"/>
        <v>15</v>
      </c>
    </row>
    <row r="488" spans="1:10" ht="17.25" hidden="1" customHeight="1">
      <c r="A488" s="134">
        <v>33</v>
      </c>
      <c r="B488" s="147" t="s">
        <v>3110</v>
      </c>
      <c r="C488" s="153" t="s">
        <v>778</v>
      </c>
      <c r="D488" s="154" t="s">
        <v>800</v>
      </c>
      <c r="E488" s="133" t="s">
        <v>3014</v>
      </c>
      <c r="F488" s="134" t="s">
        <v>328</v>
      </c>
      <c r="G488" s="135" t="s">
        <v>483</v>
      </c>
      <c r="H488" s="134" t="s">
        <v>474</v>
      </c>
      <c r="I488" s="137"/>
      <c r="J488" s="47" t="str">
        <f t="shared" si="7"/>
        <v>15</v>
      </c>
    </row>
    <row r="489" spans="1:10" ht="17.25" hidden="1" customHeight="1">
      <c r="A489" s="134">
        <v>34</v>
      </c>
      <c r="B489" s="147" t="s">
        <v>3111</v>
      </c>
      <c r="C489" s="153" t="s">
        <v>655</v>
      </c>
      <c r="D489" s="154" t="s">
        <v>809</v>
      </c>
      <c r="E489" s="133" t="s">
        <v>3112</v>
      </c>
      <c r="F489" s="134" t="s">
        <v>328</v>
      </c>
      <c r="G489" s="134"/>
      <c r="H489" s="134" t="s">
        <v>454</v>
      </c>
      <c r="I489" s="137"/>
      <c r="J489" s="47" t="str">
        <f t="shared" si="7"/>
        <v>15</v>
      </c>
    </row>
    <row r="490" spans="1:10" ht="17.25" hidden="1" customHeight="1">
      <c r="A490" s="134">
        <v>35</v>
      </c>
      <c r="B490" s="147" t="s">
        <v>3113</v>
      </c>
      <c r="C490" s="153" t="s">
        <v>770</v>
      </c>
      <c r="D490" s="154" t="s">
        <v>809</v>
      </c>
      <c r="E490" s="133" t="s">
        <v>632</v>
      </c>
      <c r="F490" s="134" t="s">
        <v>328</v>
      </c>
      <c r="G490" s="135" t="s">
        <v>43</v>
      </c>
      <c r="H490" s="134" t="s">
        <v>474</v>
      </c>
      <c r="I490" s="137"/>
      <c r="J490" s="47" t="str">
        <f t="shared" si="7"/>
        <v>15</v>
      </c>
    </row>
    <row r="491" spans="1:10" ht="17.25" hidden="1" customHeight="1">
      <c r="A491" s="134">
        <v>36</v>
      </c>
      <c r="B491" s="147" t="s">
        <v>3114</v>
      </c>
      <c r="C491" s="153" t="s">
        <v>1276</v>
      </c>
      <c r="D491" s="154" t="s">
        <v>611</v>
      </c>
      <c r="E491" s="133" t="s">
        <v>838</v>
      </c>
      <c r="F491" s="134" t="s">
        <v>328</v>
      </c>
      <c r="G491" s="134"/>
      <c r="H491" s="134" t="s">
        <v>474</v>
      </c>
      <c r="I491" s="137"/>
      <c r="J491" s="47" t="str">
        <f t="shared" si="7"/>
        <v>15</v>
      </c>
    </row>
    <row r="492" spans="1:10" ht="17.25" hidden="1" customHeight="1">
      <c r="A492" s="134">
        <v>37</v>
      </c>
      <c r="B492" s="147" t="s">
        <v>3115</v>
      </c>
      <c r="C492" s="153" t="s">
        <v>614</v>
      </c>
      <c r="D492" s="154" t="s">
        <v>833</v>
      </c>
      <c r="E492" s="133" t="s">
        <v>1094</v>
      </c>
      <c r="F492" s="134" t="s">
        <v>328</v>
      </c>
      <c r="G492" s="134"/>
      <c r="H492" s="134" t="s">
        <v>454</v>
      </c>
      <c r="I492" s="137"/>
      <c r="J492" s="47" t="str">
        <f t="shared" si="7"/>
        <v>15</v>
      </c>
    </row>
    <row r="493" spans="1:10" ht="17.25" hidden="1" customHeight="1">
      <c r="A493" s="134">
        <v>38</v>
      </c>
      <c r="B493" s="147" t="s">
        <v>3116</v>
      </c>
      <c r="C493" s="153" t="s">
        <v>1986</v>
      </c>
      <c r="D493" s="154" t="s">
        <v>650</v>
      </c>
      <c r="E493" s="133" t="s">
        <v>3117</v>
      </c>
      <c r="F493" s="134" t="s">
        <v>328</v>
      </c>
      <c r="G493" s="134"/>
      <c r="H493" s="134" t="s">
        <v>474</v>
      </c>
      <c r="I493" s="137"/>
      <c r="J493" s="47" t="str">
        <f t="shared" si="7"/>
        <v>15</v>
      </c>
    </row>
    <row r="494" spans="1:10" ht="17.25" hidden="1" customHeight="1">
      <c r="A494" s="134">
        <v>39</v>
      </c>
      <c r="B494" s="147" t="s">
        <v>3118</v>
      </c>
      <c r="C494" s="153" t="s">
        <v>3119</v>
      </c>
      <c r="D494" s="154" t="s">
        <v>840</v>
      </c>
      <c r="E494" s="133" t="s">
        <v>486</v>
      </c>
      <c r="F494" s="134" t="s">
        <v>328</v>
      </c>
      <c r="G494" s="134"/>
      <c r="H494" s="134" t="s">
        <v>474</v>
      </c>
      <c r="I494" s="137"/>
      <c r="J494" s="47" t="str">
        <f t="shared" si="7"/>
        <v>15</v>
      </c>
    </row>
    <row r="495" spans="1:10" ht="17.25" hidden="1" customHeight="1">
      <c r="A495" s="134">
        <v>40</v>
      </c>
      <c r="B495" s="147" t="s">
        <v>3120</v>
      </c>
      <c r="C495" s="153" t="s">
        <v>861</v>
      </c>
      <c r="D495" s="154" t="s">
        <v>850</v>
      </c>
      <c r="E495" s="133" t="s">
        <v>1027</v>
      </c>
      <c r="F495" s="134" t="s">
        <v>328</v>
      </c>
      <c r="G495" s="134"/>
      <c r="H495" s="134" t="s">
        <v>474</v>
      </c>
      <c r="I495" s="137"/>
      <c r="J495" s="47" t="str">
        <f t="shared" si="7"/>
        <v>15</v>
      </c>
    </row>
    <row r="496" spans="1:10" ht="17.25" hidden="1" customHeight="1">
      <c r="A496" s="134">
        <v>41</v>
      </c>
      <c r="B496" s="147" t="s">
        <v>3121</v>
      </c>
      <c r="C496" s="153" t="s">
        <v>3122</v>
      </c>
      <c r="D496" s="154" t="s">
        <v>850</v>
      </c>
      <c r="E496" s="133" t="s">
        <v>1649</v>
      </c>
      <c r="F496" s="134" t="s">
        <v>328</v>
      </c>
      <c r="G496" s="134"/>
      <c r="H496" s="134" t="s">
        <v>454</v>
      </c>
      <c r="I496" s="137"/>
      <c r="J496" s="47" t="str">
        <f t="shared" si="7"/>
        <v>15</v>
      </c>
    </row>
    <row r="497" spans="1:10" ht="17.25" hidden="1" customHeight="1">
      <c r="A497" s="134">
        <v>42</v>
      </c>
      <c r="B497" s="147" t="s">
        <v>3123</v>
      </c>
      <c r="C497" s="153" t="s">
        <v>2201</v>
      </c>
      <c r="D497" s="154" t="s">
        <v>656</v>
      </c>
      <c r="E497" s="133" t="s">
        <v>3124</v>
      </c>
      <c r="F497" s="134" t="s">
        <v>328</v>
      </c>
      <c r="G497" s="134"/>
      <c r="H497" s="134" t="s">
        <v>474</v>
      </c>
      <c r="I497" s="137"/>
      <c r="J497" s="47" t="str">
        <f t="shared" si="7"/>
        <v>15</v>
      </c>
    </row>
    <row r="498" spans="1:10" ht="17.25" hidden="1" customHeight="1">
      <c r="A498" s="134">
        <v>43</v>
      </c>
      <c r="B498" s="147" t="s">
        <v>3125</v>
      </c>
      <c r="C498" s="153" t="s">
        <v>857</v>
      </c>
      <c r="D498" s="154" t="s">
        <v>858</v>
      </c>
      <c r="E498" s="133" t="s">
        <v>788</v>
      </c>
      <c r="F498" s="134" t="s">
        <v>328</v>
      </c>
      <c r="G498" s="134"/>
      <c r="H498" s="134" t="s">
        <v>454</v>
      </c>
      <c r="I498" s="137"/>
      <c r="J498" s="47" t="str">
        <f t="shared" si="7"/>
        <v>15</v>
      </c>
    </row>
    <row r="499" spans="1:10" ht="17.25" hidden="1" customHeight="1">
      <c r="A499" s="134">
        <v>44</v>
      </c>
      <c r="B499" s="147" t="s">
        <v>3126</v>
      </c>
      <c r="C499" s="153" t="s">
        <v>521</v>
      </c>
      <c r="D499" s="154" t="s">
        <v>858</v>
      </c>
      <c r="E499" s="133" t="s">
        <v>1928</v>
      </c>
      <c r="F499" s="134" t="s">
        <v>328</v>
      </c>
      <c r="G499" s="134"/>
      <c r="H499" s="134" t="s">
        <v>474</v>
      </c>
      <c r="I499" s="137"/>
      <c r="J499" s="47" t="str">
        <f t="shared" si="7"/>
        <v>15</v>
      </c>
    </row>
    <row r="500" spans="1:10" ht="17.25" hidden="1" customHeight="1">
      <c r="A500" s="134">
        <v>45</v>
      </c>
      <c r="B500" s="147" t="s">
        <v>3127</v>
      </c>
      <c r="C500" s="153" t="s">
        <v>485</v>
      </c>
      <c r="D500" s="154" t="s">
        <v>862</v>
      </c>
      <c r="E500" s="133" t="s">
        <v>1398</v>
      </c>
      <c r="F500" s="134" t="s">
        <v>328</v>
      </c>
      <c r="G500" s="134"/>
      <c r="H500" s="134" t="s">
        <v>454</v>
      </c>
      <c r="I500" s="137"/>
      <c r="J500" s="47" t="str">
        <f t="shared" si="7"/>
        <v>15</v>
      </c>
    </row>
    <row r="501" spans="1:10" ht="17.25" hidden="1" customHeight="1">
      <c r="A501" s="134">
        <v>1</v>
      </c>
      <c r="B501" s="147" t="s">
        <v>449</v>
      </c>
      <c r="C501" s="153" t="s">
        <v>450</v>
      </c>
      <c r="D501" s="154" t="s">
        <v>451</v>
      </c>
      <c r="E501" s="133" t="s">
        <v>452</v>
      </c>
      <c r="F501" s="136" t="s">
        <v>453</v>
      </c>
      <c r="G501" s="134"/>
      <c r="H501" s="134" t="s">
        <v>454</v>
      </c>
      <c r="I501" s="137"/>
      <c r="J501" s="47" t="str">
        <f t="shared" si="7"/>
        <v>15</v>
      </c>
    </row>
    <row r="502" spans="1:10" ht="17.25" hidden="1" customHeight="1">
      <c r="A502" s="134">
        <v>2</v>
      </c>
      <c r="B502" s="147" t="s">
        <v>455</v>
      </c>
      <c r="C502" s="153" t="s">
        <v>456</v>
      </c>
      <c r="D502" s="154" t="s">
        <v>451</v>
      </c>
      <c r="E502" s="133" t="s">
        <v>457</v>
      </c>
      <c r="F502" s="134" t="s">
        <v>453</v>
      </c>
      <c r="G502" s="134"/>
      <c r="H502" s="134" t="s">
        <v>454</v>
      </c>
      <c r="I502" s="137"/>
      <c r="J502" s="47" t="str">
        <f t="shared" si="7"/>
        <v>15</v>
      </c>
    </row>
    <row r="503" spans="1:10" ht="17.25" hidden="1" customHeight="1">
      <c r="A503" s="134">
        <v>3</v>
      </c>
      <c r="B503" s="147" t="s">
        <v>458</v>
      </c>
      <c r="C503" s="153" t="s">
        <v>459</v>
      </c>
      <c r="D503" s="154" t="s">
        <v>460</v>
      </c>
      <c r="E503" s="133" t="s">
        <v>461</v>
      </c>
      <c r="F503" s="134" t="s">
        <v>453</v>
      </c>
      <c r="G503" s="134"/>
      <c r="H503" s="134" t="s">
        <v>454</v>
      </c>
      <c r="I503" s="137"/>
      <c r="J503" s="47" t="str">
        <f t="shared" si="7"/>
        <v>15</v>
      </c>
    </row>
    <row r="504" spans="1:10" ht="17.25" hidden="1" customHeight="1">
      <c r="A504" s="134">
        <v>4</v>
      </c>
      <c r="B504" s="147" t="s">
        <v>462</v>
      </c>
      <c r="C504" s="153" t="s">
        <v>463</v>
      </c>
      <c r="D504" s="154" t="s">
        <v>464</v>
      </c>
      <c r="E504" s="133" t="s">
        <v>465</v>
      </c>
      <c r="F504" s="134" t="s">
        <v>453</v>
      </c>
      <c r="G504" s="134"/>
      <c r="H504" s="134" t="s">
        <v>454</v>
      </c>
      <c r="I504" s="137"/>
      <c r="J504" s="47" t="str">
        <f t="shared" si="7"/>
        <v>15</v>
      </c>
    </row>
    <row r="505" spans="1:10" ht="17.25" hidden="1" customHeight="1">
      <c r="A505" s="134">
        <v>5</v>
      </c>
      <c r="B505" s="147" t="s">
        <v>466</v>
      </c>
      <c r="C505" s="153" t="s">
        <v>467</v>
      </c>
      <c r="D505" s="154" t="s">
        <v>468</v>
      </c>
      <c r="E505" s="133" t="s">
        <v>469</v>
      </c>
      <c r="F505" s="134" t="s">
        <v>453</v>
      </c>
      <c r="G505" s="134"/>
      <c r="H505" s="134" t="s">
        <v>454</v>
      </c>
      <c r="I505" s="137"/>
      <c r="J505" s="47" t="str">
        <f t="shared" si="7"/>
        <v>15</v>
      </c>
    </row>
    <row r="506" spans="1:10" ht="17.25" hidden="1" customHeight="1">
      <c r="A506" s="134">
        <v>6</v>
      </c>
      <c r="B506" s="147" t="s">
        <v>470</v>
      </c>
      <c r="C506" s="153" t="s">
        <v>471</v>
      </c>
      <c r="D506" s="154" t="s">
        <v>472</v>
      </c>
      <c r="E506" s="133" t="s">
        <v>473</v>
      </c>
      <c r="F506" s="134" t="s">
        <v>453</v>
      </c>
      <c r="G506" s="134"/>
      <c r="H506" s="134" t="s">
        <v>474</v>
      </c>
      <c r="I506" s="137"/>
      <c r="J506" s="47" t="str">
        <f t="shared" si="7"/>
        <v>15</v>
      </c>
    </row>
    <row r="507" spans="1:10" ht="17.25" hidden="1" customHeight="1">
      <c r="A507" s="134">
        <v>7</v>
      </c>
      <c r="B507" s="147" t="s">
        <v>475</v>
      </c>
      <c r="C507" s="153" t="s">
        <v>476</v>
      </c>
      <c r="D507" s="154" t="s">
        <v>477</v>
      </c>
      <c r="E507" s="133" t="s">
        <v>478</v>
      </c>
      <c r="F507" s="134" t="s">
        <v>453</v>
      </c>
      <c r="G507" s="135" t="s">
        <v>43</v>
      </c>
      <c r="H507" s="134" t="s">
        <v>474</v>
      </c>
      <c r="I507" s="137"/>
      <c r="J507" s="47" t="str">
        <f t="shared" si="7"/>
        <v>15</v>
      </c>
    </row>
    <row r="508" spans="1:10" ht="17.25" hidden="1" customHeight="1">
      <c r="A508" s="134">
        <v>8</v>
      </c>
      <c r="B508" s="147" t="s">
        <v>479</v>
      </c>
      <c r="C508" s="153" t="s">
        <v>480</v>
      </c>
      <c r="D508" s="154" t="s">
        <v>481</v>
      </c>
      <c r="E508" s="133" t="s">
        <v>482</v>
      </c>
      <c r="F508" s="134" t="s">
        <v>453</v>
      </c>
      <c r="G508" s="135" t="s">
        <v>483</v>
      </c>
      <c r="H508" s="134" t="s">
        <v>454</v>
      </c>
      <c r="I508" s="138" t="s">
        <v>3128</v>
      </c>
      <c r="J508" s="47" t="str">
        <f t="shared" si="7"/>
        <v>15</v>
      </c>
    </row>
    <row r="509" spans="1:10" ht="17.25" hidden="1" customHeight="1">
      <c r="A509" s="134">
        <v>9</v>
      </c>
      <c r="B509" s="147" t="s">
        <v>484</v>
      </c>
      <c r="C509" s="153" t="s">
        <v>485</v>
      </c>
      <c r="D509" s="154" t="s">
        <v>481</v>
      </c>
      <c r="E509" s="133" t="s">
        <v>486</v>
      </c>
      <c r="F509" s="134" t="s">
        <v>453</v>
      </c>
      <c r="G509" s="134"/>
      <c r="H509" s="134" t="s">
        <v>474</v>
      </c>
      <c r="I509" s="137"/>
      <c r="J509" s="47" t="str">
        <f t="shared" si="7"/>
        <v>15</v>
      </c>
    </row>
    <row r="510" spans="1:10" ht="17.25" hidden="1" customHeight="1">
      <c r="A510" s="134">
        <v>10</v>
      </c>
      <c r="B510" s="147" t="s">
        <v>487</v>
      </c>
      <c r="C510" s="153" t="s">
        <v>488</v>
      </c>
      <c r="D510" s="154" t="s">
        <v>489</v>
      </c>
      <c r="E510" s="133" t="s">
        <v>490</v>
      </c>
      <c r="F510" s="134" t="s">
        <v>453</v>
      </c>
      <c r="G510" s="134"/>
      <c r="H510" s="134" t="s">
        <v>454</v>
      </c>
      <c r="I510" s="137"/>
      <c r="J510" s="47" t="str">
        <f t="shared" si="7"/>
        <v>15</v>
      </c>
    </row>
    <row r="511" spans="1:10" ht="17.25" hidden="1" customHeight="1">
      <c r="A511" s="134">
        <v>11</v>
      </c>
      <c r="B511" s="147" t="s">
        <v>491</v>
      </c>
      <c r="C511" s="153" t="s">
        <v>492</v>
      </c>
      <c r="D511" s="154" t="s">
        <v>493</v>
      </c>
      <c r="E511" s="133" t="s">
        <v>494</v>
      </c>
      <c r="F511" s="134" t="s">
        <v>453</v>
      </c>
      <c r="G511" s="134"/>
      <c r="H511" s="134" t="s">
        <v>474</v>
      </c>
      <c r="I511" s="137"/>
      <c r="J511" s="47" t="str">
        <f t="shared" si="7"/>
        <v>15</v>
      </c>
    </row>
    <row r="512" spans="1:10" ht="17.25" hidden="1" customHeight="1">
      <c r="A512" s="134">
        <v>12</v>
      </c>
      <c r="B512" s="147" t="s">
        <v>495</v>
      </c>
      <c r="C512" s="153" t="s">
        <v>496</v>
      </c>
      <c r="D512" s="154" t="s">
        <v>497</v>
      </c>
      <c r="E512" s="133" t="s">
        <v>498</v>
      </c>
      <c r="F512" s="134" t="s">
        <v>453</v>
      </c>
      <c r="G512" s="134"/>
      <c r="H512" s="134" t="s">
        <v>454</v>
      </c>
      <c r="I512" s="137"/>
      <c r="J512" s="47" t="str">
        <f t="shared" si="7"/>
        <v>15</v>
      </c>
    </row>
    <row r="513" spans="1:10" ht="17.25" hidden="1" customHeight="1">
      <c r="A513" s="134">
        <v>13</v>
      </c>
      <c r="B513" s="147" t="s">
        <v>499</v>
      </c>
      <c r="C513" s="153" t="s">
        <v>500</v>
      </c>
      <c r="D513" s="154" t="s">
        <v>497</v>
      </c>
      <c r="E513" s="133" t="s">
        <v>501</v>
      </c>
      <c r="F513" s="134" t="s">
        <v>453</v>
      </c>
      <c r="G513" s="134"/>
      <c r="H513" s="134" t="s">
        <v>454</v>
      </c>
      <c r="I513" s="138" t="s">
        <v>1810</v>
      </c>
      <c r="J513" s="47" t="str">
        <f t="shared" si="7"/>
        <v>15</v>
      </c>
    </row>
    <row r="514" spans="1:10" ht="17.25" hidden="1" customHeight="1">
      <c r="A514" s="134">
        <v>14</v>
      </c>
      <c r="B514" s="147" t="s">
        <v>502</v>
      </c>
      <c r="C514" s="153" t="s">
        <v>503</v>
      </c>
      <c r="D514" s="154" t="s">
        <v>497</v>
      </c>
      <c r="E514" s="133" t="s">
        <v>504</v>
      </c>
      <c r="F514" s="134" t="s">
        <v>453</v>
      </c>
      <c r="G514" s="134"/>
      <c r="H514" s="134" t="s">
        <v>474</v>
      </c>
      <c r="I514" s="137"/>
      <c r="J514" s="47" t="str">
        <f t="shared" si="7"/>
        <v>15</v>
      </c>
    </row>
    <row r="515" spans="1:10" ht="17.25" hidden="1" customHeight="1">
      <c r="A515" s="134">
        <v>15</v>
      </c>
      <c r="B515" s="147" t="s">
        <v>505</v>
      </c>
      <c r="C515" s="153" t="s">
        <v>506</v>
      </c>
      <c r="D515" s="154" t="s">
        <v>507</v>
      </c>
      <c r="E515" s="133" t="s">
        <v>508</v>
      </c>
      <c r="F515" s="134" t="s">
        <v>453</v>
      </c>
      <c r="G515" s="134"/>
      <c r="H515" s="134" t="s">
        <v>474</v>
      </c>
      <c r="I515" s="137"/>
      <c r="J515" s="47" t="str">
        <f t="shared" ref="J515:J578" si="8">LEFT(F515,2)</f>
        <v>15</v>
      </c>
    </row>
    <row r="516" spans="1:10" ht="17.25" hidden="1" customHeight="1">
      <c r="A516" s="134">
        <v>16</v>
      </c>
      <c r="B516" s="147" t="s">
        <v>509</v>
      </c>
      <c r="C516" s="153" t="s">
        <v>510</v>
      </c>
      <c r="D516" s="154" t="s">
        <v>511</v>
      </c>
      <c r="E516" s="133" t="s">
        <v>512</v>
      </c>
      <c r="F516" s="134" t="s">
        <v>453</v>
      </c>
      <c r="G516" s="134"/>
      <c r="H516" s="134" t="s">
        <v>454</v>
      </c>
      <c r="I516" s="137"/>
      <c r="J516" s="47" t="str">
        <f t="shared" si="8"/>
        <v>15</v>
      </c>
    </row>
    <row r="517" spans="1:10" ht="17.25" hidden="1" customHeight="1">
      <c r="A517" s="134">
        <v>17</v>
      </c>
      <c r="B517" s="147" t="s">
        <v>513</v>
      </c>
      <c r="C517" s="153" t="s">
        <v>514</v>
      </c>
      <c r="D517" s="154" t="s">
        <v>511</v>
      </c>
      <c r="E517" s="133" t="s">
        <v>515</v>
      </c>
      <c r="F517" s="134" t="s">
        <v>453</v>
      </c>
      <c r="G517" s="134"/>
      <c r="H517" s="134" t="s">
        <v>454</v>
      </c>
      <c r="I517" s="137"/>
      <c r="J517" s="47" t="str">
        <f t="shared" si="8"/>
        <v>15</v>
      </c>
    </row>
    <row r="518" spans="1:10" ht="17.25" hidden="1" customHeight="1">
      <c r="A518" s="134">
        <v>18</v>
      </c>
      <c r="B518" s="147" t="s">
        <v>516</v>
      </c>
      <c r="C518" s="153" t="s">
        <v>517</v>
      </c>
      <c r="D518" s="154" t="s">
        <v>518</v>
      </c>
      <c r="E518" s="133" t="s">
        <v>519</v>
      </c>
      <c r="F518" s="134" t="s">
        <v>453</v>
      </c>
      <c r="G518" s="134"/>
      <c r="H518" s="134" t="s">
        <v>454</v>
      </c>
      <c r="I518" s="137"/>
      <c r="J518" s="47" t="str">
        <f t="shared" si="8"/>
        <v>15</v>
      </c>
    </row>
    <row r="519" spans="1:10" ht="17.25" hidden="1" customHeight="1">
      <c r="A519" s="134">
        <v>19</v>
      </c>
      <c r="B519" s="147" t="s">
        <v>520</v>
      </c>
      <c r="C519" s="153" t="s">
        <v>521</v>
      </c>
      <c r="D519" s="154" t="s">
        <v>518</v>
      </c>
      <c r="E519" s="133" t="s">
        <v>522</v>
      </c>
      <c r="F519" s="134" t="s">
        <v>453</v>
      </c>
      <c r="G519" s="134"/>
      <c r="H519" s="134" t="s">
        <v>474</v>
      </c>
      <c r="I519" s="137"/>
      <c r="J519" s="47" t="str">
        <f t="shared" si="8"/>
        <v>15</v>
      </c>
    </row>
    <row r="520" spans="1:10" ht="17.25" hidden="1" customHeight="1">
      <c r="A520" s="134">
        <v>20</v>
      </c>
      <c r="B520" s="147" t="s">
        <v>523</v>
      </c>
      <c r="C520" s="153" t="s">
        <v>524</v>
      </c>
      <c r="D520" s="154" t="s">
        <v>525</v>
      </c>
      <c r="E520" s="133" t="s">
        <v>526</v>
      </c>
      <c r="F520" s="134" t="s">
        <v>453</v>
      </c>
      <c r="G520" s="134"/>
      <c r="H520" s="134" t="s">
        <v>474</v>
      </c>
      <c r="I520" s="137"/>
      <c r="J520" s="47" t="str">
        <f t="shared" si="8"/>
        <v>15</v>
      </c>
    </row>
    <row r="521" spans="1:10" ht="17.25" hidden="1" customHeight="1">
      <c r="A521" s="134">
        <v>21</v>
      </c>
      <c r="B521" s="147" t="s">
        <v>527</v>
      </c>
      <c r="C521" s="153" t="s">
        <v>528</v>
      </c>
      <c r="D521" s="154" t="s">
        <v>525</v>
      </c>
      <c r="E521" s="133" t="s">
        <v>529</v>
      </c>
      <c r="F521" s="134" t="s">
        <v>453</v>
      </c>
      <c r="G521" s="134"/>
      <c r="H521" s="134" t="s">
        <v>474</v>
      </c>
      <c r="I521" s="137"/>
      <c r="J521" s="47" t="str">
        <f t="shared" si="8"/>
        <v>15</v>
      </c>
    </row>
    <row r="522" spans="1:10" ht="17.25" hidden="1" customHeight="1">
      <c r="A522" s="134">
        <v>22</v>
      </c>
      <c r="B522" s="147" t="s">
        <v>530</v>
      </c>
      <c r="C522" s="153" t="s">
        <v>531</v>
      </c>
      <c r="D522" s="154" t="s">
        <v>532</v>
      </c>
      <c r="E522" s="133" t="s">
        <v>533</v>
      </c>
      <c r="F522" s="134" t="s">
        <v>453</v>
      </c>
      <c r="G522" s="134"/>
      <c r="H522" s="134" t="s">
        <v>474</v>
      </c>
      <c r="I522" s="137"/>
      <c r="J522" s="47" t="str">
        <f t="shared" si="8"/>
        <v>15</v>
      </c>
    </row>
    <row r="523" spans="1:10" ht="17.25" hidden="1" customHeight="1">
      <c r="A523" s="134">
        <v>23</v>
      </c>
      <c r="B523" s="147" t="s">
        <v>534</v>
      </c>
      <c r="C523" s="153" t="s">
        <v>535</v>
      </c>
      <c r="D523" s="154" t="s">
        <v>536</v>
      </c>
      <c r="E523" s="133" t="s">
        <v>537</v>
      </c>
      <c r="F523" s="134" t="s">
        <v>453</v>
      </c>
      <c r="G523" s="134"/>
      <c r="H523" s="134" t="s">
        <v>454</v>
      </c>
      <c r="I523" s="137"/>
      <c r="J523" s="47" t="str">
        <f t="shared" si="8"/>
        <v>15</v>
      </c>
    </row>
    <row r="524" spans="1:10" ht="17.25" hidden="1" customHeight="1">
      <c r="A524" s="134">
        <v>24</v>
      </c>
      <c r="B524" s="147" t="s">
        <v>538</v>
      </c>
      <c r="C524" s="153" t="s">
        <v>503</v>
      </c>
      <c r="D524" s="154" t="s">
        <v>539</v>
      </c>
      <c r="E524" s="133" t="s">
        <v>540</v>
      </c>
      <c r="F524" s="134" t="s">
        <v>453</v>
      </c>
      <c r="G524" s="134"/>
      <c r="H524" s="134" t="s">
        <v>454</v>
      </c>
      <c r="I524" s="137"/>
      <c r="J524" s="47" t="str">
        <f t="shared" si="8"/>
        <v>15</v>
      </c>
    </row>
    <row r="525" spans="1:10" ht="17.25" hidden="1" customHeight="1">
      <c r="A525" s="134">
        <v>25</v>
      </c>
      <c r="B525" s="147" t="s">
        <v>541</v>
      </c>
      <c r="C525" s="153" t="s">
        <v>542</v>
      </c>
      <c r="D525" s="154" t="s">
        <v>543</v>
      </c>
      <c r="E525" s="133" t="s">
        <v>544</v>
      </c>
      <c r="F525" s="134" t="s">
        <v>453</v>
      </c>
      <c r="G525" s="134"/>
      <c r="H525" s="134" t="s">
        <v>454</v>
      </c>
      <c r="I525" s="137"/>
      <c r="J525" s="47" t="str">
        <f t="shared" si="8"/>
        <v>15</v>
      </c>
    </row>
    <row r="526" spans="1:10" ht="17.25" hidden="1" customHeight="1">
      <c r="A526" s="134">
        <v>26</v>
      </c>
      <c r="B526" s="147" t="s">
        <v>545</v>
      </c>
      <c r="C526" s="153" t="s">
        <v>546</v>
      </c>
      <c r="D526" s="154" t="s">
        <v>543</v>
      </c>
      <c r="E526" s="133" t="s">
        <v>547</v>
      </c>
      <c r="F526" s="134" t="s">
        <v>453</v>
      </c>
      <c r="G526" s="134"/>
      <c r="H526" s="134" t="s">
        <v>474</v>
      </c>
      <c r="I526" s="137"/>
      <c r="J526" s="47" t="str">
        <f t="shared" si="8"/>
        <v>15</v>
      </c>
    </row>
    <row r="527" spans="1:10" ht="17.25" hidden="1" customHeight="1">
      <c r="A527" s="134">
        <v>27</v>
      </c>
      <c r="B527" s="147" t="s">
        <v>548</v>
      </c>
      <c r="C527" s="153" t="s">
        <v>549</v>
      </c>
      <c r="D527" s="154" t="s">
        <v>550</v>
      </c>
      <c r="E527" s="133" t="s">
        <v>551</v>
      </c>
      <c r="F527" s="134" t="s">
        <v>453</v>
      </c>
      <c r="G527" s="134"/>
      <c r="H527" s="134" t="s">
        <v>474</v>
      </c>
      <c r="I527" s="137"/>
      <c r="J527" s="47" t="str">
        <f t="shared" si="8"/>
        <v>15</v>
      </c>
    </row>
    <row r="528" spans="1:10" ht="17.25" hidden="1" customHeight="1">
      <c r="A528" s="134">
        <v>28</v>
      </c>
      <c r="B528" s="147" t="s">
        <v>552</v>
      </c>
      <c r="C528" s="153" t="s">
        <v>553</v>
      </c>
      <c r="D528" s="154" t="s">
        <v>554</v>
      </c>
      <c r="E528" s="133" t="s">
        <v>540</v>
      </c>
      <c r="F528" s="134" t="s">
        <v>453</v>
      </c>
      <c r="G528" s="134"/>
      <c r="H528" s="134" t="s">
        <v>454</v>
      </c>
      <c r="I528" s="137"/>
      <c r="J528" s="47" t="str">
        <f t="shared" si="8"/>
        <v>15</v>
      </c>
    </row>
    <row r="529" spans="1:10" ht="17.25" hidden="1" customHeight="1">
      <c r="A529" s="134">
        <v>29</v>
      </c>
      <c r="B529" s="147" t="s">
        <v>555</v>
      </c>
      <c r="C529" s="153" t="s">
        <v>556</v>
      </c>
      <c r="D529" s="154" t="s">
        <v>557</v>
      </c>
      <c r="E529" s="133" t="s">
        <v>558</v>
      </c>
      <c r="F529" s="134" t="s">
        <v>453</v>
      </c>
      <c r="G529" s="134"/>
      <c r="H529" s="134" t="s">
        <v>474</v>
      </c>
      <c r="I529" s="137"/>
      <c r="J529" s="47" t="str">
        <f t="shared" si="8"/>
        <v>15</v>
      </c>
    </row>
    <row r="530" spans="1:10" ht="17.25" hidden="1" customHeight="1">
      <c r="A530" s="134">
        <v>30</v>
      </c>
      <c r="B530" s="147" t="s">
        <v>559</v>
      </c>
      <c r="C530" s="153" t="s">
        <v>560</v>
      </c>
      <c r="D530" s="154" t="s">
        <v>561</v>
      </c>
      <c r="E530" s="133" t="s">
        <v>562</v>
      </c>
      <c r="F530" s="134" t="s">
        <v>453</v>
      </c>
      <c r="G530" s="134"/>
      <c r="H530" s="134" t="s">
        <v>474</v>
      </c>
      <c r="I530" s="137"/>
      <c r="J530" s="47" t="str">
        <f t="shared" si="8"/>
        <v>15</v>
      </c>
    </row>
    <row r="531" spans="1:10" ht="17.25" hidden="1" customHeight="1">
      <c r="A531" s="134">
        <v>31</v>
      </c>
      <c r="B531" s="147" t="s">
        <v>563</v>
      </c>
      <c r="C531" s="153" t="s">
        <v>564</v>
      </c>
      <c r="D531" s="154" t="s">
        <v>565</v>
      </c>
      <c r="E531" s="133" t="s">
        <v>566</v>
      </c>
      <c r="F531" s="134" t="s">
        <v>453</v>
      </c>
      <c r="G531" s="134"/>
      <c r="H531" s="134" t="s">
        <v>474</v>
      </c>
      <c r="I531" s="137"/>
      <c r="J531" s="47" t="str">
        <f t="shared" si="8"/>
        <v>15</v>
      </c>
    </row>
    <row r="532" spans="1:10" ht="17.25" hidden="1" customHeight="1">
      <c r="A532" s="134">
        <v>32</v>
      </c>
      <c r="B532" s="147" t="s">
        <v>567</v>
      </c>
      <c r="C532" s="153" t="s">
        <v>568</v>
      </c>
      <c r="D532" s="154" t="s">
        <v>565</v>
      </c>
      <c r="E532" s="133" t="s">
        <v>569</v>
      </c>
      <c r="F532" s="134" t="s">
        <v>453</v>
      </c>
      <c r="G532" s="134"/>
      <c r="H532" s="134" t="s">
        <v>474</v>
      </c>
      <c r="I532" s="137"/>
      <c r="J532" s="47" t="str">
        <f t="shared" si="8"/>
        <v>15</v>
      </c>
    </row>
    <row r="533" spans="1:10" ht="17.25" hidden="1" customHeight="1">
      <c r="A533" s="134">
        <v>33</v>
      </c>
      <c r="B533" s="147" t="s">
        <v>570</v>
      </c>
      <c r="C533" s="153" t="s">
        <v>571</v>
      </c>
      <c r="D533" s="154" t="s">
        <v>572</v>
      </c>
      <c r="E533" s="133" t="s">
        <v>573</v>
      </c>
      <c r="F533" s="134" t="s">
        <v>453</v>
      </c>
      <c r="G533" s="134"/>
      <c r="H533" s="134" t="s">
        <v>474</v>
      </c>
      <c r="I533" s="137"/>
      <c r="J533" s="47" t="str">
        <f t="shared" si="8"/>
        <v>15</v>
      </c>
    </row>
    <row r="534" spans="1:10" ht="17.25" hidden="1" customHeight="1">
      <c r="A534" s="134">
        <v>34</v>
      </c>
      <c r="B534" s="147" t="s">
        <v>574</v>
      </c>
      <c r="C534" s="153" t="s">
        <v>575</v>
      </c>
      <c r="D534" s="154" t="s">
        <v>572</v>
      </c>
      <c r="E534" s="133" t="s">
        <v>576</v>
      </c>
      <c r="F534" s="134" t="s">
        <v>453</v>
      </c>
      <c r="G534" s="134"/>
      <c r="H534" s="134" t="s">
        <v>474</v>
      </c>
      <c r="I534" s="137"/>
      <c r="J534" s="47" t="str">
        <f t="shared" si="8"/>
        <v>15</v>
      </c>
    </row>
    <row r="535" spans="1:10" ht="17.25" hidden="1" customHeight="1">
      <c r="A535" s="134">
        <v>35</v>
      </c>
      <c r="B535" s="147" t="s">
        <v>577</v>
      </c>
      <c r="C535" s="153" t="s">
        <v>578</v>
      </c>
      <c r="D535" s="154" t="s">
        <v>579</v>
      </c>
      <c r="E535" s="133" t="s">
        <v>580</v>
      </c>
      <c r="F535" s="134" t="s">
        <v>453</v>
      </c>
      <c r="G535" s="134"/>
      <c r="H535" s="134" t="s">
        <v>474</v>
      </c>
      <c r="I535" s="137"/>
      <c r="J535" s="47" t="str">
        <f t="shared" si="8"/>
        <v>15</v>
      </c>
    </row>
    <row r="536" spans="1:10" ht="17.25" hidden="1" customHeight="1">
      <c r="A536" s="134">
        <v>36</v>
      </c>
      <c r="B536" s="147" t="s">
        <v>581</v>
      </c>
      <c r="C536" s="153" t="s">
        <v>582</v>
      </c>
      <c r="D536" s="154" t="s">
        <v>583</v>
      </c>
      <c r="E536" s="133" t="s">
        <v>584</v>
      </c>
      <c r="F536" s="134" t="s">
        <v>453</v>
      </c>
      <c r="G536" s="134"/>
      <c r="H536" s="134" t="s">
        <v>474</v>
      </c>
      <c r="I536" s="137"/>
      <c r="J536" s="47" t="str">
        <f t="shared" si="8"/>
        <v>15</v>
      </c>
    </row>
    <row r="537" spans="1:10" ht="17.25" hidden="1" customHeight="1">
      <c r="A537" s="134">
        <v>37</v>
      </c>
      <c r="B537" s="147" t="s">
        <v>585</v>
      </c>
      <c r="C537" s="153" t="s">
        <v>586</v>
      </c>
      <c r="D537" s="154" t="s">
        <v>587</v>
      </c>
      <c r="E537" s="133" t="s">
        <v>588</v>
      </c>
      <c r="F537" s="134" t="s">
        <v>453</v>
      </c>
      <c r="G537" s="134"/>
      <c r="H537" s="134" t="s">
        <v>454</v>
      </c>
      <c r="I537" s="137"/>
      <c r="J537" s="47" t="str">
        <f t="shared" si="8"/>
        <v>15</v>
      </c>
    </row>
    <row r="538" spans="1:10" ht="17.25" hidden="1" customHeight="1">
      <c r="A538" s="134">
        <v>38</v>
      </c>
      <c r="B538" s="147" t="s">
        <v>589</v>
      </c>
      <c r="C538" s="153" t="s">
        <v>590</v>
      </c>
      <c r="D538" s="154" t="s">
        <v>591</v>
      </c>
      <c r="E538" s="133" t="s">
        <v>592</v>
      </c>
      <c r="F538" s="134" t="s">
        <v>453</v>
      </c>
      <c r="G538" s="134"/>
      <c r="H538" s="134" t="s">
        <v>474</v>
      </c>
      <c r="I538" s="137"/>
      <c r="J538" s="47" t="str">
        <f t="shared" si="8"/>
        <v>15</v>
      </c>
    </row>
    <row r="539" spans="1:10" ht="17.25" hidden="1" customHeight="1">
      <c r="A539" s="134">
        <v>39</v>
      </c>
      <c r="B539" s="147" t="s">
        <v>593</v>
      </c>
      <c r="C539" s="153" t="s">
        <v>594</v>
      </c>
      <c r="D539" s="154" t="s">
        <v>595</v>
      </c>
      <c r="E539" s="133" t="s">
        <v>596</v>
      </c>
      <c r="F539" s="134" t="s">
        <v>453</v>
      </c>
      <c r="G539" s="134"/>
      <c r="H539" s="134" t="s">
        <v>454</v>
      </c>
      <c r="I539" s="137"/>
      <c r="J539" s="47" t="str">
        <f t="shared" si="8"/>
        <v>15</v>
      </c>
    </row>
    <row r="540" spans="1:10" ht="17.25" hidden="1" customHeight="1">
      <c r="A540" s="134">
        <v>40</v>
      </c>
      <c r="B540" s="147" t="s">
        <v>597</v>
      </c>
      <c r="C540" s="153" t="s">
        <v>598</v>
      </c>
      <c r="D540" s="154" t="s">
        <v>595</v>
      </c>
      <c r="E540" s="133" t="s">
        <v>599</v>
      </c>
      <c r="F540" s="134" t="s">
        <v>453</v>
      </c>
      <c r="G540" s="134"/>
      <c r="H540" s="134" t="s">
        <v>474</v>
      </c>
      <c r="I540" s="137"/>
      <c r="J540" s="47" t="str">
        <f t="shared" si="8"/>
        <v>15</v>
      </c>
    </row>
    <row r="541" spans="1:10" ht="17.25" hidden="1" customHeight="1">
      <c r="A541" s="134">
        <v>41</v>
      </c>
      <c r="B541" s="147" t="s">
        <v>600</v>
      </c>
      <c r="C541" s="153" t="s">
        <v>601</v>
      </c>
      <c r="D541" s="154" t="s">
        <v>602</v>
      </c>
      <c r="E541" s="133" t="s">
        <v>603</v>
      </c>
      <c r="F541" s="134" t="s">
        <v>453</v>
      </c>
      <c r="G541" s="135" t="s">
        <v>604</v>
      </c>
      <c r="H541" s="134" t="s">
        <v>454</v>
      </c>
      <c r="I541" s="137"/>
      <c r="J541" s="47" t="str">
        <f t="shared" si="8"/>
        <v>15</v>
      </c>
    </row>
    <row r="542" spans="1:10" ht="17.25" hidden="1" customHeight="1">
      <c r="A542" s="134">
        <v>42</v>
      </c>
      <c r="B542" s="147" t="s">
        <v>605</v>
      </c>
      <c r="C542" s="153" t="s">
        <v>606</v>
      </c>
      <c r="D542" s="154" t="s">
        <v>607</v>
      </c>
      <c r="E542" s="133" t="s">
        <v>608</v>
      </c>
      <c r="F542" s="134" t="s">
        <v>453</v>
      </c>
      <c r="G542" s="134"/>
      <c r="H542" s="134" t="s">
        <v>474</v>
      </c>
      <c r="I542" s="137"/>
      <c r="J542" s="47" t="str">
        <f t="shared" si="8"/>
        <v>15</v>
      </c>
    </row>
    <row r="543" spans="1:10" ht="17.25" hidden="1" customHeight="1">
      <c r="A543" s="134">
        <v>43</v>
      </c>
      <c r="B543" s="147" t="s">
        <v>609</v>
      </c>
      <c r="C543" s="153" t="s">
        <v>610</v>
      </c>
      <c r="D543" s="154" t="s">
        <v>611</v>
      </c>
      <c r="E543" s="133" t="s">
        <v>612</v>
      </c>
      <c r="F543" s="134" t="s">
        <v>453</v>
      </c>
      <c r="G543" s="134"/>
      <c r="H543" s="134" t="s">
        <v>474</v>
      </c>
      <c r="I543" s="137"/>
      <c r="J543" s="47" t="str">
        <f t="shared" si="8"/>
        <v>15</v>
      </c>
    </row>
    <row r="544" spans="1:10" ht="17.25" hidden="1" customHeight="1">
      <c r="A544" s="134">
        <v>44</v>
      </c>
      <c r="B544" s="147" t="s">
        <v>613</v>
      </c>
      <c r="C544" s="153" t="s">
        <v>614</v>
      </c>
      <c r="D544" s="154" t="s">
        <v>615</v>
      </c>
      <c r="E544" s="133" t="s">
        <v>616</v>
      </c>
      <c r="F544" s="134" t="s">
        <v>453</v>
      </c>
      <c r="G544" s="134"/>
      <c r="H544" s="134" t="s">
        <v>474</v>
      </c>
      <c r="I544" s="137"/>
      <c r="J544" s="47" t="str">
        <f t="shared" si="8"/>
        <v>15</v>
      </c>
    </row>
    <row r="545" spans="1:10" ht="17.25" hidden="1" customHeight="1">
      <c r="A545" s="134">
        <v>45</v>
      </c>
      <c r="B545" s="147" t="s">
        <v>617</v>
      </c>
      <c r="C545" s="153" t="s">
        <v>618</v>
      </c>
      <c r="D545" s="154" t="s">
        <v>619</v>
      </c>
      <c r="E545" s="133" t="s">
        <v>620</v>
      </c>
      <c r="F545" s="134" t="s">
        <v>453</v>
      </c>
      <c r="G545" s="134"/>
      <c r="H545" s="134" t="s">
        <v>454</v>
      </c>
      <c r="I545" s="137"/>
      <c r="J545" s="47" t="str">
        <f t="shared" si="8"/>
        <v>15</v>
      </c>
    </row>
    <row r="546" spans="1:10" ht="17.25" hidden="1" customHeight="1">
      <c r="A546" s="134">
        <v>46</v>
      </c>
      <c r="B546" s="147" t="s">
        <v>621</v>
      </c>
      <c r="C546" s="153" t="s">
        <v>622</v>
      </c>
      <c r="D546" s="154" t="s">
        <v>623</v>
      </c>
      <c r="E546" s="133" t="s">
        <v>624</v>
      </c>
      <c r="F546" s="134" t="s">
        <v>453</v>
      </c>
      <c r="G546" s="134"/>
      <c r="H546" s="134" t="s">
        <v>474</v>
      </c>
      <c r="I546" s="137"/>
      <c r="J546" s="47" t="str">
        <f t="shared" si="8"/>
        <v>15</v>
      </c>
    </row>
    <row r="547" spans="1:10" ht="17.25" hidden="1" customHeight="1">
      <c r="A547" s="134">
        <v>47</v>
      </c>
      <c r="B547" s="147" t="s">
        <v>625</v>
      </c>
      <c r="C547" s="153" t="s">
        <v>626</v>
      </c>
      <c r="D547" s="154" t="s">
        <v>627</v>
      </c>
      <c r="E547" s="133" t="s">
        <v>628</v>
      </c>
      <c r="F547" s="134" t="s">
        <v>453</v>
      </c>
      <c r="G547" s="134"/>
      <c r="H547" s="134" t="s">
        <v>474</v>
      </c>
      <c r="I547" s="137"/>
      <c r="J547" s="47" t="str">
        <f t="shared" si="8"/>
        <v>15</v>
      </c>
    </row>
    <row r="548" spans="1:10" ht="17.25" hidden="1" customHeight="1">
      <c r="A548" s="134">
        <v>48</v>
      </c>
      <c r="B548" s="147" t="s">
        <v>629</v>
      </c>
      <c r="C548" s="153" t="s">
        <v>630</v>
      </c>
      <c r="D548" s="154" t="s">
        <v>631</v>
      </c>
      <c r="E548" s="133" t="s">
        <v>632</v>
      </c>
      <c r="F548" s="134" t="s">
        <v>453</v>
      </c>
      <c r="G548" s="134"/>
      <c r="H548" s="134" t="s">
        <v>454</v>
      </c>
      <c r="I548" s="137"/>
      <c r="J548" s="47" t="str">
        <f t="shared" si="8"/>
        <v>15</v>
      </c>
    </row>
    <row r="549" spans="1:10" ht="17.25" hidden="1" customHeight="1">
      <c r="A549" s="134">
        <v>49</v>
      </c>
      <c r="B549" s="147" t="s">
        <v>633</v>
      </c>
      <c r="C549" s="153" t="s">
        <v>634</v>
      </c>
      <c r="D549" s="154" t="s">
        <v>631</v>
      </c>
      <c r="E549" s="133" t="s">
        <v>635</v>
      </c>
      <c r="F549" s="134" t="s">
        <v>453</v>
      </c>
      <c r="G549" s="134"/>
      <c r="H549" s="134" t="s">
        <v>474</v>
      </c>
      <c r="I549" s="137"/>
      <c r="J549" s="47" t="str">
        <f t="shared" si="8"/>
        <v>15</v>
      </c>
    </row>
    <row r="550" spans="1:10" ht="17.25" hidden="1" customHeight="1">
      <c r="A550" s="134">
        <v>50</v>
      </c>
      <c r="B550" s="147" t="s">
        <v>636</v>
      </c>
      <c r="C550" s="153" t="s">
        <v>578</v>
      </c>
      <c r="D550" s="154" t="s">
        <v>631</v>
      </c>
      <c r="E550" s="133" t="s">
        <v>637</v>
      </c>
      <c r="F550" s="134" t="s">
        <v>453</v>
      </c>
      <c r="G550" s="134"/>
      <c r="H550" s="134" t="s">
        <v>474</v>
      </c>
      <c r="I550" s="137"/>
      <c r="J550" s="47" t="str">
        <f t="shared" si="8"/>
        <v>15</v>
      </c>
    </row>
    <row r="551" spans="1:10" ht="17.25" hidden="1" customHeight="1">
      <c r="A551" s="134">
        <v>51</v>
      </c>
      <c r="B551" s="147" t="s">
        <v>638</v>
      </c>
      <c r="C551" s="153" t="s">
        <v>639</v>
      </c>
      <c r="D551" s="154" t="s">
        <v>640</v>
      </c>
      <c r="E551" s="133" t="s">
        <v>641</v>
      </c>
      <c r="F551" s="134" t="s">
        <v>453</v>
      </c>
      <c r="G551" s="134"/>
      <c r="H551" s="134" t="s">
        <v>474</v>
      </c>
      <c r="I551" s="137"/>
      <c r="J551" s="47" t="str">
        <f t="shared" si="8"/>
        <v>15</v>
      </c>
    </row>
    <row r="552" spans="1:10" ht="17.25" hidden="1" customHeight="1">
      <c r="A552" s="134">
        <v>52</v>
      </c>
      <c r="B552" s="147" t="s">
        <v>642</v>
      </c>
      <c r="C552" s="153" t="s">
        <v>643</v>
      </c>
      <c r="D552" s="154" t="s">
        <v>644</v>
      </c>
      <c r="E552" s="133" t="s">
        <v>645</v>
      </c>
      <c r="F552" s="134" t="s">
        <v>453</v>
      </c>
      <c r="G552" s="134"/>
      <c r="H552" s="134" t="s">
        <v>454</v>
      </c>
      <c r="I552" s="137"/>
      <c r="J552" s="47" t="str">
        <f t="shared" si="8"/>
        <v>15</v>
      </c>
    </row>
    <row r="553" spans="1:10" ht="17.25" hidden="1" customHeight="1">
      <c r="A553" s="134">
        <v>53</v>
      </c>
      <c r="B553" s="147" t="s">
        <v>646</v>
      </c>
      <c r="C553" s="153" t="s">
        <v>471</v>
      </c>
      <c r="D553" s="154" t="s">
        <v>644</v>
      </c>
      <c r="E553" s="133" t="s">
        <v>647</v>
      </c>
      <c r="F553" s="134" t="s">
        <v>453</v>
      </c>
      <c r="G553" s="134"/>
      <c r="H553" s="134" t="s">
        <v>474</v>
      </c>
      <c r="I553" s="137"/>
      <c r="J553" s="47" t="str">
        <f t="shared" si="8"/>
        <v>15</v>
      </c>
    </row>
    <row r="554" spans="1:10" ht="17.25" hidden="1" customHeight="1">
      <c r="A554" s="134">
        <v>54</v>
      </c>
      <c r="B554" s="147" t="s">
        <v>648</v>
      </c>
      <c r="C554" s="153" t="s">
        <v>649</v>
      </c>
      <c r="D554" s="154" t="s">
        <v>650</v>
      </c>
      <c r="E554" s="133" t="s">
        <v>533</v>
      </c>
      <c r="F554" s="134" t="s">
        <v>453</v>
      </c>
      <c r="G554" s="134"/>
      <c r="H554" s="134" t="s">
        <v>474</v>
      </c>
      <c r="I554" s="137"/>
      <c r="J554" s="47" t="str">
        <f t="shared" si="8"/>
        <v>15</v>
      </c>
    </row>
    <row r="555" spans="1:10" ht="17.25" hidden="1" customHeight="1">
      <c r="A555" s="134">
        <v>55</v>
      </c>
      <c r="B555" s="147" t="s">
        <v>651</v>
      </c>
      <c r="C555" s="153" t="s">
        <v>652</v>
      </c>
      <c r="D555" s="154" t="s">
        <v>653</v>
      </c>
      <c r="E555" s="133" t="s">
        <v>641</v>
      </c>
      <c r="F555" s="134" t="s">
        <v>453</v>
      </c>
      <c r="G555" s="134"/>
      <c r="H555" s="134" t="s">
        <v>474</v>
      </c>
      <c r="I555" s="137"/>
      <c r="J555" s="47" t="str">
        <f t="shared" si="8"/>
        <v>15</v>
      </c>
    </row>
    <row r="556" spans="1:10" ht="17.25" hidden="1" customHeight="1">
      <c r="A556" s="134">
        <v>56</v>
      </c>
      <c r="B556" s="147" t="s">
        <v>654</v>
      </c>
      <c r="C556" s="153" t="s">
        <v>655</v>
      </c>
      <c r="D556" s="154" t="s">
        <v>656</v>
      </c>
      <c r="E556" s="133" t="s">
        <v>657</v>
      </c>
      <c r="F556" s="134" t="s">
        <v>453</v>
      </c>
      <c r="G556" s="134"/>
      <c r="H556" s="134" t="s">
        <v>474</v>
      </c>
      <c r="I556" s="137"/>
      <c r="J556" s="47" t="str">
        <f t="shared" si="8"/>
        <v>15</v>
      </c>
    </row>
    <row r="557" spans="1:10" ht="17.25" hidden="1" customHeight="1">
      <c r="A557" s="134">
        <v>57</v>
      </c>
      <c r="B557" s="147" t="s">
        <v>658</v>
      </c>
      <c r="C557" s="153" t="s">
        <v>659</v>
      </c>
      <c r="D557" s="154" t="s">
        <v>656</v>
      </c>
      <c r="E557" s="133" t="s">
        <v>660</v>
      </c>
      <c r="F557" s="134" t="s">
        <v>453</v>
      </c>
      <c r="G557" s="134"/>
      <c r="H557" s="134" t="s">
        <v>474</v>
      </c>
      <c r="I557" s="137"/>
      <c r="J557" s="47" t="str">
        <f t="shared" si="8"/>
        <v>15</v>
      </c>
    </row>
    <row r="558" spans="1:10" ht="17.25" hidden="1" customHeight="1">
      <c r="A558" s="134">
        <v>58</v>
      </c>
      <c r="B558" s="147" t="s">
        <v>661</v>
      </c>
      <c r="C558" s="153" t="s">
        <v>662</v>
      </c>
      <c r="D558" s="154" t="s">
        <v>663</v>
      </c>
      <c r="E558" s="133" t="s">
        <v>664</v>
      </c>
      <c r="F558" s="134" t="s">
        <v>453</v>
      </c>
      <c r="G558" s="134"/>
      <c r="H558" s="134" t="s">
        <v>454</v>
      </c>
      <c r="I558" s="137"/>
      <c r="J558" s="47" t="str">
        <f t="shared" si="8"/>
        <v>15</v>
      </c>
    </row>
    <row r="559" spans="1:10" ht="17.25" hidden="1" customHeight="1">
      <c r="A559" s="134">
        <v>59</v>
      </c>
      <c r="B559" s="147" t="s">
        <v>665</v>
      </c>
      <c r="C559" s="153" t="s">
        <v>666</v>
      </c>
      <c r="D559" s="154" t="s">
        <v>667</v>
      </c>
      <c r="E559" s="133" t="s">
        <v>668</v>
      </c>
      <c r="F559" s="134" t="s">
        <v>453</v>
      </c>
      <c r="G559" s="134"/>
      <c r="H559" s="134" t="s">
        <v>474</v>
      </c>
      <c r="I559" s="137"/>
      <c r="J559" s="47" t="str">
        <f t="shared" si="8"/>
        <v>15</v>
      </c>
    </row>
    <row r="560" spans="1:10" ht="17.25" hidden="1" customHeight="1">
      <c r="A560" s="134">
        <v>60</v>
      </c>
      <c r="B560" s="147" t="s">
        <v>669</v>
      </c>
      <c r="C560" s="153" t="s">
        <v>549</v>
      </c>
      <c r="D560" s="154" t="s">
        <v>670</v>
      </c>
      <c r="E560" s="133" t="s">
        <v>671</v>
      </c>
      <c r="F560" s="134" t="s">
        <v>453</v>
      </c>
      <c r="G560" s="134"/>
      <c r="H560" s="134" t="s">
        <v>454</v>
      </c>
      <c r="I560" s="137"/>
      <c r="J560" s="47" t="str">
        <f t="shared" si="8"/>
        <v>15</v>
      </c>
    </row>
    <row r="561" spans="1:10" ht="17.25" hidden="1" customHeight="1">
      <c r="A561" s="134">
        <v>1</v>
      </c>
      <c r="B561" s="147" t="s">
        <v>672</v>
      </c>
      <c r="C561" s="153" t="s">
        <v>614</v>
      </c>
      <c r="D561" s="154" t="s">
        <v>477</v>
      </c>
      <c r="E561" s="133" t="s">
        <v>673</v>
      </c>
      <c r="F561" s="136" t="s">
        <v>410</v>
      </c>
      <c r="G561" s="134"/>
      <c r="H561" s="134" t="s">
        <v>454</v>
      </c>
      <c r="I561" s="137"/>
      <c r="J561" s="47" t="str">
        <f t="shared" si="8"/>
        <v>15</v>
      </c>
    </row>
    <row r="562" spans="1:10" ht="17.25" hidden="1" customHeight="1">
      <c r="A562" s="134">
        <v>2</v>
      </c>
      <c r="B562" s="147" t="s">
        <v>674</v>
      </c>
      <c r="C562" s="153" t="s">
        <v>675</v>
      </c>
      <c r="D562" s="154" t="s">
        <v>489</v>
      </c>
      <c r="E562" s="133" t="s">
        <v>676</v>
      </c>
      <c r="F562" s="134" t="s">
        <v>410</v>
      </c>
      <c r="G562" s="134"/>
      <c r="H562" s="134" t="s">
        <v>474</v>
      </c>
      <c r="I562" s="137"/>
      <c r="J562" s="47" t="str">
        <f t="shared" si="8"/>
        <v>15</v>
      </c>
    </row>
    <row r="563" spans="1:10" ht="17.25" hidden="1" customHeight="1">
      <c r="A563" s="134">
        <v>3</v>
      </c>
      <c r="B563" s="147" t="s">
        <v>677</v>
      </c>
      <c r="C563" s="153" t="s">
        <v>678</v>
      </c>
      <c r="D563" s="154" t="s">
        <v>679</v>
      </c>
      <c r="E563" s="133" t="s">
        <v>680</v>
      </c>
      <c r="F563" s="134" t="s">
        <v>410</v>
      </c>
      <c r="G563" s="134"/>
      <c r="H563" s="134" t="s">
        <v>454</v>
      </c>
      <c r="I563" s="137"/>
      <c r="J563" s="47" t="str">
        <f t="shared" si="8"/>
        <v>15</v>
      </c>
    </row>
    <row r="564" spans="1:10" ht="17.25" hidden="1" customHeight="1">
      <c r="A564" s="134">
        <v>4</v>
      </c>
      <c r="B564" s="147" t="s">
        <v>681</v>
      </c>
      <c r="C564" s="153" t="s">
        <v>682</v>
      </c>
      <c r="D564" s="154" t="s">
        <v>683</v>
      </c>
      <c r="E564" s="133" t="s">
        <v>684</v>
      </c>
      <c r="F564" s="134" t="s">
        <v>410</v>
      </c>
      <c r="G564" s="134"/>
      <c r="H564" s="134" t="s">
        <v>474</v>
      </c>
      <c r="I564" s="137"/>
      <c r="J564" s="47" t="str">
        <f t="shared" si="8"/>
        <v>15</v>
      </c>
    </row>
    <row r="565" spans="1:10" ht="17.25" hidden="1" customHeight="1">
      <c r="A565" s="134">
        <v>5</v>
      </c>
      <c r="B565" s="147" t="s">
        <v>685</v>
      </c>
      <c r="C565" s="153" t="s">
        <v>686</v>
      </c>
      <c r="D565" s="154" t="s">
        <v>687</v>
      </c>
      <c r="E565" s="133" t="s">
        <v>688</v>
      </c>
      <c r="F565" s="134" t="s">
        <v>410</v>
      </c>
      <c r="G565" s="135" t="s">
        <v>604</v>
      </c>
      <c r="H565" s="134" t="s">
        <v>454</v>
      </c>
      <c r="I565" s="137"/>
      <c r="J565" s="47" t="str">
        <f t="shared" si="8"/>
        <v>15</v>
      </c>
    </row>
    <row r="566" spans="1:10" ht="17.25" hidden="1" customHeight="1">
      <c r="A566" s="134">
        <v>6</v>
      </c>
      <c r="B566" s="147" t="s">
        <v>689</v>
      </c>
      <c r="C566" s="153" t="s">
        <v>690</v>
      </c>
      <c r="D566" s="154" t="s">
        <v>691</v>
      </c>
      <c r="E566" s="133" t="s">
        <v>692</v>
      </c>
      <c r="F566" s="134" t="s">
        <v>410</v>
      </c>
      <c r="G566" s="134"/>
      <c r="H566" s="134" t="s">
        <v>474</v>
      </c>
      <c r="I566" s="137"/>
      <c r="J566" s="47" t="str">
        <f t="shared" si="8"/>
        <v>15</v>
      </c>
    </row>
    <row r="567" spans="1:10" ht="17.25" hidden="1" customHeight="1">
      <c r="A567" s="134">
        <v>7</v>
      </c>
      <c r="B567" s="147" t="s">
        <v>693</v>
      </c>
      <c r="C567" s="153" t="s">
        <v>694</v>
      </c>
      <c r="D567" s="154" t="s">
        <v>695</v>
      </c>
      <c r="E567" s="133" t="s">
        <v>696</v>
      </c>
      <c r="F567" s="134" t="s">
        <v>410</v>
      </c>
      <c r="G567" s="134"/>
      <c r="H567" s="134" t="s">
        <v>474</v>
      </c>
      <c r="I567" s="137"/>
      <c r="J567" s="47" t="str">
        <f t="shared" si="8"/>
        <v>15</v>
      </c>
    </row>
    <row r="568" spans="1:10" ht="17.25" hidden="1" customHeight="1">
      <c r="A568" s="134">
        <v>8</v>
      </c>
      <c r="B568" s="147" t="s">
        <v>697</v>
      </c>
      <c r="C568" s="153" t="s">
        <v>578</v>
      </c>
      <c r="D568" s="154" t="s">
        <v>698</v>
      </c>
      <c r="E568" s="133" t="s">
        <v>699</v>
      </c>
      <c r="F568" s="134" t="s">
        <v>410</v>
      </c>
      <c r="G568" s="134"/>
      <c r="H568" s="134" t="s">
        <v>474</v>
      </c>
      <c r="I568" s="137"/>
      <c r="J568" s="47" t="str">
        <f t="shared" si="8"/>
        <v>15</v>
      </c>
    </row>
    <row r="569" spans="1:10" ht="17.25" hidden="1" customHeight="1">
      <c r="A569" s="134">
        <v>9</v>
      </c>
      <c r="B569" s="147" t="s">
        <v>700</v>
      </c>
      <c r="C569" s="153" t="s">
        <v>701</v>
      </c>
      <c r="D569" s="154" t="s">
        <v>702</v>
      </c>
      <c r="E569" s="133" t="s">
        <v>703</v>
      </c>
      <c r="F569" s="134" t="s">
        <v>410</v>
      </c>
      <c r="G569" s="134"/>
      <c r="H569" s="134" t="s">
        <v>474</v>
      </c>
      <c r="I569" s="137"/>
      <c r="J569" s="47" t="str">
        <f t="shared" si="8"/>
        <v>15</v>
      </c>
    </row>
    <row r="570" spans="1:10" ht="17.25" hidden="1" customHeight="1">
      <c r="A570" s="134">
        <v>10</v>
      </c>
      <c r="B570" s="147" t="s">
        <v>704</v>
      </c>
      <c r="C570" s="153" t="s">
        <v>705</v>
      </c>
      <c r="D570" s="154" t="s">
        <v>706</v>
      </c>
      <c r="E570" s="133" t="s">
        <v>707</v>
      </c>
      <c r="F570" s="134" t="s">
        <v>410</v>
      </c>
      <c r="G570" s="134"/>
      <c r="H570" s="134" t="s">
        <v>474</v>
      </c>
      <c r="I570" s="137"/>
      <c r="J570" s="47" t="str">
        <f t="shared" si="8"/>
        <v>15</v>
      </c>
    </row>
    <row r="571" spans="1:10" ht="17.25" hidden="1" customHeight="1">
      <c r="A571" s="134">
        <v>11</v>
      </c>
      <c r="B571" s="147" t="s">
        <v>708</v>
      </c>
      <c r="C571" s="153" t="s">
        <v>709</v>
      </c>
      <c r="D571" s="154" t="s">
        <v>710</v>
      </c>
      <c r="E571" s="133" t="s">
        <v>711</v>
      </c>
      <c r="F571" s="134" t="s">
        <v>410</v>
      </c>
      <c r="G571" s="134"/>
      <c r="H571" s="134" t="s">
        <v>474</v>
      </c>
      <c r="I571" s="137"/>
      <c r="J571" s="47" t="str">
        <f t="shared" si="8"/>
        <v>15</v>
      </c>
    </row>
    <row r="572" spans="1:10" ht="17.25" hidden="1" customHeight="1">
      <c r="A572" s="134">
        <v>12</v>
      </c>
      <c r="B572" s="147" t="s">
        <v>712</v>
      </c>
      <c r="C572" s="153" t="s">
        <v>713</v>
      </c>
      <c r="D572" s="154" t="s">
        <v>518</v>
      </c>
      <c r="E572" s="133" t="s">
        <v>714</v>
      </c>
      <c r="F572" s="134" t="s">
        <v>410</v>
      </c>
      <c r="G572" s="134"/>
      <c r="H572" s="134" t="s">
        <v>474</v>
      </c>
      <c r="I572" s="137"/>
      <c r="J572" s="47" t="str">
        <f t="shared" si="8"/>
        <v>15</v>
      </c>
    </row>
    <row r="573" spans="1:10" ht="17.25" hidden="1" customHeight="1">
      <c r="A573" s="134">
        <v>13</v>
      </c>
      <c r="B573" s="147" t="s">
        <v>715</v>
      </c>
      <c r="C573" s="153" t="s">
        <v>716</v>
      </c>
      <c r="D573" s="154" t="s">
        <v>518</v>
      </c>
      <c r="E573" s="133" t="s">
        <v>717</v>
      </c>
      <c r="F573" s="134" t="s">
        <v>410</v>
      </c>
      <c r="G573" s="134"/>
      <c r="H573" s="134" t="s">
        <v>454</v>
      </c>
      <c r="I573" s="137"/>
      <c r="J573" s="47" t="str">
        <f t="shared" si="8"/>
        <v>15</v>
      </c>
    </row>
    <row r="574" spans="1:10" ht="17.25" hidden="1" customHeight="1">
      <c r="A574" s="134">
        <v>14</v>
      </c>
      <c r="B574" s="147" t="s">
        <v>718</v>
      </c>
      <c r="C574" s="153" t="s">
        <v>719</v>
      </c>
      <c r="D574" s="154" t="s">
        <v>532</v>
      </c>
      <c r="E574" s="133" t="s">
        <v>720</v>
      </c>
      <c r="F574" s="134" t="s">
        <v>410</v>
      </c>
      <c r="G574" s="134"/>
      <c r="H574" s="134" t="s">
        <v>474</v>
      </c>
      <c r="I574" s="137"/>
      <c r="J574" s="47" t="str">
        <f t="shared" si="8"/>
        <v>15</v>
      </c>
    </row>
    <row r="575" spans="1:10" ht="17.25" hidden="1" customHeight="1">
      <c r="A575" s="134">
        <v>15</v>
      </c>
      <c r="B575" s="147" t="s">
        <v>721</v>
      </c>
      <c r="C575" s="153" t="s">
        <v>722</v>
      </c>
      <c r="D575" s="154" t="s">
        <v>532</v>
      </c>
      <c r="E575" s="133" t="s">
        <v>637</v>
      </c>
      <c r="F575" s="134" t="s">
        <v>410</v>
      </c>
      <c r="G575" s="134"/>
      <c r="H575" s="134" t="s">
        <v>474</v>
      </c>
      <c r="I575" s="137"/>
      <c r="J575" s="47" t="str">
        <f t="shared" si="8"/>
        <v>15</v>
      </c>
    </row>
    <row r="576" spans="1:10" ht="17.25" hidden="1" customHeight="1">
      <c r="A576" s="134">
        <v>16</v>
      </c>
      <c r="B576" s="147" t="s">
        <v>723</v>
      </c>
      <c r="C576" s="153" t="s">
        <v>503</v>
      </c>
      <c r="D576" s="154" t="s">
        <v>539</v>
      </c>
      <c r="E576" s="133" t="s">
        <v>724</v>
      </c>
      <c r="F576" s="134" t="s">
        <v>410</v>
      </c>
      <c r="G576" s="134"/>
      <c r="H576" s="134" t="s">
        <v>474</v>
      </c>
      <c r="I576" s="137"/>
      <c r="J576" s="47" t="str">
        <f t="shared" si="8"/>
        <v>15</v>
      </c>
    </row>
    <row r="577" spans="1:10" ht="17.25" hidden="1" customHeight="1">
      <c r="A577" s="134">
        <v>17</v>
      </c>
      <c r="B577" s="147" t="s">
        <v>725</v>
      </c>
      <c r="C577" s="153" t="s">
        <v>471</v>
      </c>
      <c r="D577" s="154" t="s">
        <v>726</v>
      </c>
      <c r="E577" s="133" t="s">
        <v>727</v>
      </c>
      <c r="F577" s="134" t="s">
        <v>410</v>
      </c>
      <c r="G577" s="134"/>
      <c r="H577" s="134" t="s">
        <v>454</v>
      </c>
      <c r="I577" s="137"/>
      <c r="J577" s="47" t="str">
        <f t="shared" si="8"/>
        <v>15</v>
      </c>
    </row>
    <row r="578" spans="1:10" ht="17.25" hidden="1" customHeight="1">
      <c r="A578" s="134">
        <v>18</v>
      </c>
      <c r="B578" s="147" t="s">
        <v>728</v>
      </c>
      <c r="C578" s="153" t="s">
        <v>622</v>
      </c>
      <c r="D578" s="154" t="s">
        <v>557</v>
      </c>
      <c r="E578" s="133" t="s">
        <v>684</v>
      </c>
      <c r="F578" s="134" t="s">
        <v>410</v>
      </c>
      <c r="G578" s="135" t="s">
        <v>483</v>
      </c>
      <c r="H578" s="134" t="s">
        <v>474</v>
      </c>
      <c r="I578" s="137"/>
      <c r="J578" s="47" t="str">
        <f t="shared" si="8"/>
        <v>15</v>
      </c>
    </row>
    <row r="579" spans="1:10" ht="17.25" hidden="1" customHeight="1">
      <c r="A579" s="134">
        <v>19</v>
      </c>
      <c r="B579" s="147" t="s">
        <v>729</v>
      </c>
      <c r="C579" s="153" t="s">
        <v>730</v>
      </c>
      <c r="D579" s="154" t="s">
        <v>731</v>
      </c>
      <c r="E579" s="133" t="s">
        <v>732</v>
      </c>
      <c r="F579" s="134" t="s">
        <v>410</v>
      </c>
      <c r="G579" s="134"/>
      <c r="H579" s="134" t="s">
        <v>474</v>
      </c>
      <c r="I579" s="137"/>
      <c r="J579" s="47" t="str">
        <f t="shared" ref="J579:J642" si="9">LEFT(F579,2)</f>
        <v>15</v>
      </c>
    </row>
    <row r="580" spans="1:10" ht="17.25" hidden="1" customHeight="1">
      <c r="A580" s="134">
        <v>20</v>
      </c>
      <c r="B580" s="147" t="s">
        <v>733</v>
      </c>
      <c r="C580" s="153" t="s">
        <v>734</v>
      </c>
      <c r="D580" s="154" t="s">
        <v>735</v>
      </c>
      <c r="E580" s="133" t="s">
        <v>736</v>
      </c>
      <c r="F580" s="134" t="s">
        <v>410</v>
      </c>
      <c r="G580" s="134"/>
      <c r="H580" s="134" t="s">
        <v>474</v>
      </c>
      <c r="I580" s="137"/>
      <c r="J580" s="47" t="str">
        <f t="shared" si="9"/>
        <v>15</v>
      </c>
    </row>
    <row r="581" spans="1:10" ht="17.25" hidden="1" customHeight="1">
      <c r="A581" s="134">
        <v>21</v>
      </c>
      <c r="B581" s="147" t="s">
        <v>737</v>
      </c>
      <c r="C581" s="153" t="s">
        <v>738</v>
      </c>
      <c r="D581" s="154" t="s">
        <v>565</v>
      </c>
      <c r="E581" s="133" t="s">
        <v>739</v>
      </c>
      <c r="F581" s="134" t="s">
        <v>410</v>
      </c>
      <c r="G581" s="134"/>
      <c r="H581" s="134" t="s">
        <v>474</v>
      </c>
      <c r="I581" s="137"/>
      <c r="J581" s="47" t="str">
        <f t="shared" si="9"/>
        <v>15</v>
      </c>
    </row>
    <row r="582" spans="1:10" ht="17.25" hidden="1" customHeight="1">
      <c r="A582" s="134">
        <v>22</v>
      </c>
      <c r="B582" s="147" t="s">
        <v>740</v>
      </c>
      <c r="C582" s="153" t="s">
        <v>741</v>
      </c>
      <c r="D582" s="154" t="s">
        <v>565</v>
      </c>
      <c r="E582" s="133" t="s">
        <v>742</v>
      </c>
      <c r="F582" s="134" t="s">
        <v>410</v>
      </c>
      <c r="G582" s="134"/>
      <c r="H582" s="134" t="s">
        <v>474</v>
      </c>
      <c r="I582" s="137"/>
      <c r="J582" s="47" t="str">
        <f t="shared" si="9"/>
        <v>15</v>
      </c>
    </row>
    <row r="583" spans="1:10" ht="17.25" hidden="1" customHeight="1">
      <c r="A583" s="134">
        <v>23</v>
      </c>
      <c r="B583" s="147" t="s">
        <v>743</v>
      </c>
      <c r="C583" s="153" t="s">
        <v>744</v>
      </c>
      <c r="D583" s="154" t="s">
        <v>745</v>
      </c>
      <c r="E583" s="133" t="s">
        <v>746</v>
      </c>
      <c r="F583" s="134" t="s">
        <v>410</v>
      </c>
      <c r="G583" s="134"/>
      <c r="H583" s="134" t="s">
        <v>474</v>
      </c>
      <c r="I583" s="137"/>
      <c r="J583" s="47" t="str">
        <f t="shared" si="9"/>
        <v>15</v>
      </c>
    </row>
    <row r="584" spans="1:10" ht="17.25" hidden="1" customHeight="1">
      <c r="A584" s="134">
        <v>24</v>
      </c>
      <c r="B584" s="147" t="s">
        <v>747</v>
      </c>
      <c r="C584" s="153" t="s">
        <v>748</v>
      </c>
      <c r="D584" s="154" t="s">
        <v>745</v>
      </c>
      <c r="E584" s="133" t="s">
        <v>749</v>
      </c>
      <c r="F584" s="134" t="s">
        <v>410</v>
      </c>
      <c r="G584" s="135" t="s">
        <v>43</v>
      </c>
      <c r="H584" s="134" t="s">
        <v>474</v>
      </c>
      <c r="I584" s="137"/>
      <c r="J584" s="47" t="str">
        <f t="shared" si="9"/>
        <v>15</v>
      </c>
    </row>
    <row r="585" spans="1:10" ht="17.25" hidden="1" customHeight="1">
      <c r="A585" s="134">
        <v>25</v>
      </c>
      <c r="B585" s="147" t="s">
        <v>750</v>
      </c>
      <c r="C585" s="153" t="s">
        <v>471</v>
      </c>
      <c r="D585" s="154" t="s">
        <v>751</v>
      </c>
      <c r="E585" s="133" t="s">
        <v>752</v>
      </c>
      <c r="F585" s="134" t="s">
        <v>410</v>
      </c>
      <c r="G585" s="134"/>
      <c r="H585" s="134" t="s">
        <v>474</v>
      </c>
      <c r="I585" s="137"/>
      <c r="J585" s="47" t="str">
        <f t="shared" si="9"/>
        <v>15</v>
      </c>
    </row>
    <row r="586" spans="1:10" ht="17.25" hidden="1" customHeight="1">
      <c r="A586" s="134">
        <v>26</v>
      </c>
      <c r="B586" s="147" t="s">
        <v>753</v>
      </c>
      <c r="C586" s="153" t="s">
        <v>754</v>
      </c>
      <c r="D586" s="154" t="s">
        <v>755</v>
      </c>
      <c r="E586" s="133" t="s">
        <v>756</v>
      </c>
      <c r="F586" s="134" t="s">
        <v>410</v>
      </c>
      <c r="G586" s="134"/>
      <c r="H586" s="134" t="s">
        <v>474</v>
      </c>
      <c r="I586" s="137"/>
      <c r="J586" s="47" t="str">
        <f t="shared" si="9"/>
        <v>15</v>
      </c>
    </row>
    <row r="587" spans="1:10" ht="17.25" hidden="1" customHeight="1">
      <c r="A587" s="134">
        <v>27</v>
      </c>
      <c r="B587" s="147" t="s">
        <v>757</v>
      </c>
      <c r="C587" s="153" t="s">
        <v>758</v>
      </c>
      <c r="D587" s="154" t="s">
        <v>759</v>
      </c>
      <c r="E587" s="133" t="s">
        <v>760</v>
      </c>
      <c r="F587" s="134" t="s">
        <v>410</v>
      </c>
      <c r="G587" s="134"/>
      <c r="H587" s="134" t="s">
        <v>454</v>
      </c>
      <c r="I587" s="137"/>
      <c r="J587" s="47" t="str">
        <f t="shared" si="9"/>
        <v>15</v>
      </c>
    </row>
    <row r="588" spans="1:10" ht="17.25" hidden="1" customHeight="1">
      <c r="A588" s="134">
        <v>28</v>
      </c>
      <c r="B588" s="147" t="s">
        <v>761</v>
      </c>
      <c r="C588" s="153" t="s">
        <v>762</v>
      </c>
      <c r="D588" s="154" t="s">
        <v>763</v>
      </c>
      <c r="E588" s="133" t="s">
        <v>764</v>
      </c>
      <c r="F588" s="134" t="s">
        <v>410</v>
      </c>
      <c r="G588" s="134"/>
      <c r="H588" s="134" t="s">
        <v>474</v>
      </c>
      <c r="I588" s="137"/>
      <c r="J588" s="47" t="str">
        <f t="shared" si="9"/>
        <v>15</v>
      </c>
    </row>
    <row r="589" spans="1:10" ht="17.25" hidden="1" customHeight="1">
      <c r="A589" s="134">
        <v>29</v>
      </c>
      <c r="B589" s="147" t="s">
        <v>765</v>
      </c>
      <c r="C589" s="153" t="s">
        <v>766</v>
      </c>
      <c r="D589" s="154" t="s">
        <v>767</v>
      </c>
      <c r="E589" s="133" t="s">
        <v>768</v>
      </c>
      <c r="F589" s="134" t="s">
        <v>410</v>
      </c>
      <c r="G589" s="134"/>
      <c r="H589" s="134" t="s">
        <v>454</v>
      </c>
      <c r="I589" s="137"/>
      <c r="J589" s="47" t="str">
        <f t="shared" si="9"/>
        <v>15</v>
      </c>
    </row>
    <row r="590" spans="1:10" ht="17.25" hidden="1" customHeight="1">
      <c r="A590" s="134">
        <v>30</v>
      </c>
      <c r="B590" s="147" t="s">
        <v>769</v>
      </c>
      <c r="C590" s="153" t="s">
        <v>770</v>
      </c>
      <c r="D590" s="154" t="s">
        <v>771</v>
      </c>
      <c r="E590" s="133" t="s">
        <v>772</v>
      </c>
      <c r="F590" s="134" t="s">
        <v>410</v>
      </c>
      <c r="G590" s="134"/>
      <c r="H590" s="134" t="s">
        <v>474</v>
      </c>
      <c r="I590" s="137"/>
      <c r="J590" s="47" t="str">
        <f t="shared" si="9"/>
        <v>15</v>
      </c>
    </row>
    <row r="591" spans="1:10" ht="17.25" hidden="1" customHeight="1">
      <c r="A591" s="134">
        <v>31</v>
      </c>
      <c r="B591" s="147" t="s">
        <v>773</v>
      </c>
      <c r="C591" s="153" t="s">
        <v>774</v>
      </c>
      <c r="D591" s="154" t="s">
        <v>775</v>
      </c>
      <c r="E591" s="133" t="s">
        <v>776</v>
      </c>
      <c r="F591" s="134" t="s">
        <v>410</v>
      </c>
      <c r="G591" s="134"/>
      <c r="H591" s="134" t="s">
        <v>474</v>
      </c>
      <c r="I591" s="137"/>
      <c r="J591" s="47" t="str">
        <f t="shared" si="9"/>
        <v>15</v>
      </c>
    </row>
    <row r="592" spans="1:10" ht="17.25" hidden="1" customHeight="1">
      <c r="A592" s="134">
        <v>32</v>
      </c>
      <c r="B592" s="147" t="s">
        <v>777</v>
      </c>
      <c r="C592" s="153" t="s">
        <v>778</v>
      </c>
      <c r="D592" s="154" t="s">
        <v>779</v>
      </c>
      <c r="E592" s="133" t="s">
        <v>780</v>
      </c>
      <c r="F592" s="134" t="s">
        <v>410</v>
      </c>
      <c r="G592" s="134"/>
      <c r="H592" s="134" t="s">
        <v>474</v>
      </c>
      <c r="I592" s="137"/>
      <c r="J592" s="47" t="str">
        <f t="shared" si="9"/>
        <v>15</v>
      </c>
    </row>
    <row r="593" spans="1:10" ht="17.25" hidden="1" customHeight="1">
      <c r="A593" s="134">
        <v>33</v>
      </c>
      <c r="B593" s="147" t="s">
        <v>781</v>
      </c>
      <c r="C593" s="153" t="s">
        <v>782</v>
      </c>
      <c r="D593" s="154" t="s">
        <v>783</v>
      </c>
      <c r="E593" s="133" t="s">
        <v>784</v>
      </c>
      <c r="F593" s="134" t="s">
        <v>410</v>
      </c>
      <c r="G593" s="134"/>
      <c r="H593" s="134" t="s">
        <v>474</v>
      </c>
      <c r="I593" s="137"/>
      <c r="J593" s="47" t="str">
        <f t="shared" si="9"/>
        <v>15</v>
      </c>
    </row>
    <row r="594" spans="1:10" ht="17.25" hidden="1" customHeight="1">
      <c r="A594" s="134">
        <v>34</v>
      </c>
      <c r="B594" s="147" t="s">
        <v>785</v>
      </c>
      <c r="C594" s="153" t="s">
        <v>786</v>
      </c>
      <c r="D594" s="154" t="s">
        <v>787</v>
      </c>
      <c r="E594" s="133" t="s">
        <v>788</v>
      </c>
      <c r="F594" s="134" t="s">
        <v>410</v>
      </c>
      <c r="G594" s="134"/>
      <c r="H594" s="134" t="s">
        <v>474</v>
      </c>
      <c r="I594" s="137"/>
      <c r="J594" s="47" t="str">
        <f t="shared" si="9"/>
        <v>15</v>
      </c>
    </row>
    <row r="595" spans="1:10" ht="17.25" hidden="1" customHeight="1">
      <c r="A595" s="134">
        <v>35</v>
      </c>
      <c r="B595" s="147" t="s">
        <v>789</v>
      </c>
      <c r="C595" s="153" t="s">
        <v>790</v>
      </c>
      <c r="D595" s="154" t="s">
        <v>587</v>
      </c>
      <c r="E595" s="133" t="s">
        <v>791</v>
      </c>
      <c r="F595" s="134" t="s">
        <v>410</v>
      </c>
      <c r="G595" s="134"/>
      <c r="H595" s="134" t="s">
        <v>474</v>
      </c>
      <c r="I595" s="137"/>
      <c r="J595" s="47" t="str">
        <f t="shared" si="9"/>
        <v>15</v>
      </c>
    </row>
    <row r="596" spans="1:10" ht="17.25" hidden="1" customHeight="1">
      <c r="A596" s="134">
        <v>36</v>
      </c>
      <c r="B596" s="147" t="s">
        <v>792</v>
      </c>
      <c r="C596" s="153" t="s">
        <v>793</v>
      </c>
      <c r="D596" s="154" t="s">
        <v>587</v>
      </c>
      <c r="E596" s="133" t="s">
        <v>794</v>
      </c>
      <c r="F596" s="134" t="s">
        <v>410</v>
      </c>
      <c r="G596" s="134"/>
      <c r="H596" s="134" t="s">
        <v>454</v>
      </c>
      <c r="I596" s="137"/>
      <c r="J596" s="47" t="str">
        <f t="shared" si="9"/>
        <v>15</v>
      </c>
    </row>
    <row r="597" spans="1:10" ht="17.25" hidden="1" customHeight="1">
      <c r="A597" s="134">
        <v>37</v>
      </c>
      <c r="B597" s="147" t="s">
        <v>795</v>
      </c>
      <c r="C597" s="153" t="s">
        <v>796</v>
      </c>
      <c r="D597" s="154" t="s">
        <v>587</v>
      </c>
      <c r="E597" s="133" t="s">
        <v>797</v>
      </c>
      <c r="F597" s="134" t="s">
        <v>410</v>
      </c>
      <c r="G597" s="134"/>
      <c r="H597" s="134" t="s">
        <v>474</v>
      </c>
      <c r="I597" s="137"/>
      <c r="J597" s="47" t="str">
        <f t="shared" si="9"/>
        <v>15</v>
      </c>
    </row>
    <row r="598" spans="1:10" ht="17.25" hidden="1" customHeight="1">
      <c r="A598" s="134">
        <v>38</v>
      </c>
      <c r="B598" s="147" t="s">
        <v>798</v>
      </c>
      <c r="C598" s="153" t="s">
        <v>799</v>
      </c>
      <c r="D598" s="154" t="s">
        <v>800</v>
      </c>
      <c r="E598" s="133" t="s">
        <v>801</v>
      </c>
      <c r="F598" s="134" t="s">
        <v>410</v>
      </c>
      <c r="G598" s="134"/>
      <c r="H598" s="134" t="s">
        <v>454</v>
      </c>
      <c r="I598" s="137"/>
      <c r="J598" s="47" t="str">
        <f t="shared" si="9"/>
        <v>15</v>
      </c>
    </row>
    <row r="599" spans="1:10" ht="17.25" hidden="1" customHeight="1">
      <c r="A599" s="134">
        <v>39</v>
      </c>
      <c r="B599" s="147" t="s">
        <v>802</v>
      </c>
      <c r="C599" s="153" t="s">
        <v>471</v>
      </c>
      <c r="D599" s="154" t="s">
        <v>800</v>
      </c>
      <c r="E599" s="133" t="s">
        <v>803</v>
      </c>
      <c r="F599" s="134" t="s">
        <v>410</v>
      </c>
      <c r="G599" s="134"/>
      <c r="H599" s="134" t="s">
        <v>454</v>
      </c>
      <c r="I599" s="137"/>
      <c r="J599" s="47" t="str">
        <f t="shared" si="9"/>
        <v>15</v>
      </c>
    </row>
    <row r="600" spans="1:10" ht="17.25" hidden="1" customHeight="1">
      <c r="A600" s="134">
        <v>40</v>
      </c>
      <c r="B600" s="147" t="s">
        <v>804</v>
      </c>
      <c r="C600" s="153" t="s">
        <v>805</v>
      </c>
      <c r="D600" s="154" t="s">
        <v>800</v>
      </c>
      <c r="E600" s="133" t="s">
        <v>806</v>
      </c>
      <c r="F600" s="134" t="s">
        <v>410</v>
      </c>
      <c r="G600" s="134"/>
      <c r="H600" s="134" t="s">
        <v>474</v>
      </c>
      <c r="I600" s="137"/>
      <c r="J600" s="47" t="str">
        <f t="shared" si="9"/>
        <v>15</v>
      </c>
    </row>
    <row r="601" spans="1:10" ht="17.25" hidden="1" customHeight="1">
      <c r="A601" s="134">
        <v>41</v>
      </c>
      <c r="B601" s="147" t="s">
        <v>807</v>
      </c>
      <c r="C601" s="153" t="s">
        <v>808</v>
      </c>
      <c r="D601" s="154" t="s">
        <v>809</v>
      </c>
      <c r="E601" s="133" t="s">
        <v>788</v>
      </c>
      <c r="F601" s="134" t="s">
        <v>410</v>
      </c>
      <c r="G601" s="134"/>
      <c r="H601" s="134" t="s">
        <v>474</v>
      </c>
      <c r="I601" s="137"/>
      <c r="J601" s="47" t="str">
        <f t="shared" si="9"/>
        <v>15</v>
      </c>
    </row>
    <row r="602" spans="1:10" ht="17.25" hidden="1" customHeight="1">
      <c r="A602" s="134">
        <v>42</v>
      </c>
      <c r="B602" s="147" t="s">
        <v>810</v>
      </c>
      <c r="C602" s="153" t="s">
        <v>811</v>
      </c>
      <c r="D602" s="154" t="s">
        <v>611</v>
      </c>
      <c r="E602" s="133" t="s">
        <v>812</v>
      </c>
      <c r="F602" s="134" t="s">
        <v>410</v>
      </c>
      <c r="G602" s="134"/>
      <c r="H602" s="134" t="s">
        <v>474</v>
      </c>
      <c r="I602" s="137"/>
      <c r="J602" s="47" t="str">
        <f t="shared" si="9"/>
        <v>15</v>
      </c>
    </row>
    <row r="603" spans="1:10" ht="17.25" hidden="1" customHeight="1">
      <c r="A603" s="134">
        <v>43</v>
      </c>
      <c r="B603" s="147" t="s">
        <v>813</v>
      </c>
      <c r="C603" s="153" t="s">
        <v>814</v>
      </c>
      <c r="D603" s="154" t="s">
        <v>815</v>
      </c>
      <c r="E603" s="133" t="s">
        <v>772</v>
      </c>
      <c r="F603" s="134" t="s">
        <v>410</v>
      </c>
      <c r="G603" s="134"/>
      <c r="H603" s="134" t="s">
        <v>474</v>
      </c>
      <c r="I603" s="137"/>
      <c r="J603" s="47" t="str">
        <f t="shared" si="9"/>
        <v>15</v>
      </c>
    </row>
    <row r="604" spans="1:10" ht="17.25" hidden="1" customHeight="1">
      <c r="A604" s="134">
        <v>44</v>
      </c>
      <c r="B604" s="147" t="s">
        <v>816</v>
      </c>
      <c r="C604" s="153" t="s">
        <v>817</v>
      </c>
      <c r="D604" s="154" t="s">
        <v>627</v>
      </c>
      <c r="E604" s="133" t="s">
        <v>818</v>
      </c>
      <c r="F604" s="134" t="s">
        <v>410</v>
      </c>
      <c r="G604" s="134"/>
      <c r="H604" s="134" t="s">
        <v>454</v>
      </c>
      <c r="I604" s="137"/>
      <c r="J604" s="47" t="str">
        <f t="shared" si="9"/>
        <v>15</v>
      </c>
    </row>
    <row r="605" spans="1:10" ht="17.25" hidden="1" customHeight="1">
      <c r="A605" s="134">
        <v>45</v>
      </c>
      <c r="B605" s="147" t="s">
        <v>819</v>
      </c>
      <c r="C605" s="153" t="s">
        <v>820</v>
      </c>
      <c r="D605" s="154" t="s">
        <v>821</v>
      </c>
      <c r="E605" s="133" t="s">
        <v>822</v>
      </c>
      <c r="F605" s="134" t="s">
        <v>410</v>
      </c>
      <c r="G605" s="134"/>
      <c r="H605" s="134" t="s">
        <v>474</v>
      </c>
      <c r="I605" s="137"/>
      <c r="J605" s="47" t="str">
        <f t="shared" si="9"/>
        <v>15</v>
      </c>
    </row>
    <row r="606" spans="1:10" ht="17.25" hidden="1" customHeight="1">
      <c r="A606" s="134">
        <v>46</v>
      </c>
      <c r="B606" s="147" t="s">
        <v>823</v>
      </c>
      <c r="C606" s="153" t="s">
        <v>606</v>
      </c>
      <c r="D606" s="154" t="s">
        <v>821</v>
      </c>
      <c r="E606" s="133" t="s">
        <v>824</v>
      </c>
      <c r="F606" s="134" t="s">
        <v>410</v>
      </c>
      <c r="G606" s="134"/>
      <c r="H606" s="134" t="s">
        <v>474</v>
      </c>
      <c r="I606" s="137"/>
      <c r="J606" s="47" t="str">
        <f t="shared" si="9"/>
        <v>15</v>
      </c>
    </row>
    <row r="607" spans="1:10" ht="17.25" hidden="1" customHeight="1">
      <c r="A607" s="134">
        <v>47</v>
      </c>
      <c r="B607" s="147" t="s">
        <v>825</v>
      </c>
      <c r="C607" s="153" t="s">
        <v>826</v>
      </c>
      <c r="D607" s="154" t="s">
        <v>821</v>
      </c>
      <c r="E607" s="133" t="s">
        <v>827</v>
      </c>
      <c r="F607" s="134" t="s">
        <v>410</v>
      </c>
      <c r="G607" s="134"/>
      <c r="H607" s="134" t="s">
        <v>474</v>
      </c>
      <c r="I607" s="137"/>
      <c r="J607" s="47" t="str">
        <f t="shared" si="9"/>
        <v>15</v>
      </c>
    </row>
    <row r="608" spans="1:10" ht="17.25" hidden="1" customHeight="1">
      <c r="A608" s="134">
        <v>48</v>
      </c>
      <c r="B608" s="147" t="s">
        <v>828</v>
      </c>
      <c r="C608" s="153" t="s">
        <v>829</v>
      </c>
      <c r="D608" s="154" t="s">
        <v>631</v>
      </c>
      <c r="E608" s="133" t="s">
        <v>830</v>
      </c>
      <c r="F608" s="134" t="s">
        <v>410</v>
      </c>
      <c r="G608" s="134"/>
      <c r="H608" s="134" t="s">
        <v>454</v>
      </c>
      <c r="I608" s="137"/>
      <c r="J608" s="47" t="str">
        <f t="shared" si="9"/>
        <v>15</v>
      </c>
    </row>
    <row r="609" spans="1:10" ht="17.25" hidden="1" customHeight="1">
      <c r="A609" s="134">
        <v>49</v>
      </c>
      <c r="B609" s="147" t="s">
        <v>831</v>
      </c>
      <c r="C609" s="153" t="s">
        <v>832</v>
      </c>
      <c r="D609" s="154" t="s">
        <v>833</v>
      </c>
      <c r="E609" s="133" t="s">
        <v>834</v>
      </c>
      <c r="F609" s="134" t="s">
        <v>410</v>
      </c>
      <c r="G609" s="134"/>
      <c r="H609" s="134" t="s">
        <v>474</v>
      </c>
      <c r="I609" s="137"/>
      <c r="J609" s="47" t="str">
        <f t="shared" si="9"/>
        <v>15</v>
      </c>
    </row>
    <row r="610" spans="1:10" ht="17.25" hidden="1" customHeight="1">
      <c r="A610" s="134">
        <v>50</v>
      </c>
      <c r="B610" s="147" t="s">
        <v>835</v>
      </c>
      <c r="C610" s="153" t="s">
        <v>836</v>
      </c>
      <c r="D610" s="154" t="s">
        <v>837</v>
      </c>
      <c r="E610" s="133" t="s">
        <v>838</v>
      </c>
      <c r="F610" s="134" t="s">
        <v>410</v>
      </c>
      <c r="G610" s="134"/>
      <c r="H610" s="134" t="s">
        <v>454</v>
      </c>
      <c r="I610" s="137"/>
      <c r="J610" s="47" t="str">
        <f t="shared" si="9"/>
        <v>15</v>
      </c>
    </row>
    <row r="611" spans="1:10" ht="17.25" hidden="1" customHeight="1">
      <c r="A611" s="134">
        <v>51</v>
      </c>
      <c r="B611" s="147" t="s">
        <v>839</v>
      </c>
      <c r="C611" s="153" t="s">
        <v>467</v>
      </c>
      <c r="D611" s="154" t="s">
        <v>840</v>
      </c>
      <c r="E611" s="133" t="s">
        <v>841</v>
      </c>
      <c r="F611" s="134" t="s">
        <v>410</v>
      </c>
      <c r="G611" s="134"/>
      <c r="H611" s="134" t="s">
        <v>454</v>
      </c>
      <c r="I611" s="137"/>
      <c r="J611" s="47" t="str">
        <f t="shared" si="9"/>
        <v>15</v>
      </c>
    </row>
    <row r="612" spans="1:10" ht="17.25" hidden="1" customHeight="1">
      <c r="A612" s="134">
        <v>52</v>
      </c>
      <c r="B612" s="147" t="s">
        <v>842</v>
      </c>
      <c r="C612" s="153" t="s">
        <v>843</v>
      </c>
      <c r="D612" s="154" t="s">
        <v>844</v>
      </c>
      <c r="E612" s="133" t="s">
        <v>845</v>
      </c>
      <c r="F612" s="134" t="s">
        <v>410</v>
      </c>
      <c r="G612" s="134"/>
      <c r="H612" s="134" t="s">
        <v>454</v>
      </c>
      <c r="I612" s="137"/>
      <c r="J612" s="47" t="str">
        <f t="shared" si="9"/>
        <v>15</v>
      </c>
    </row>
    <row r="613" spans="1:10" ht="17.25" hidden="1" customHeight="1">
      <c r="A613" s="134">
        <v>53</v>
      </c>
      <c r="B613" s="147" t="s">
        <v>846</v>
      </c>
      <c r="C613" s="153" t="s">
        <v>682</v>
      </c>
      <c r="D613" s="154" t="s">
        <v>844</v>
      </c>
      <c r="E613" s="133" t="s">
        <v>847</v>
      </c>
      <c r="F613" s="134" t="s">
        <v>410</v>
      </c>
      <c r="G613" s="134"/>
      <c r="H613" s="134" t="s">
        <v>454</v>
      </c>
      <c r="I613" s="137"/>
      <c r="J613" s="47" t="str">
        <f t="shared" si="9"/>
        <v>15</v>
      </c>
    </row>
    <row r="614" spans="1:10" ht="17.25" hidden="1" customHeight="1">
      <c r="A614" s="134">
        <v>54</v>
      </c>
      <c r="B614" s="147" t="s">
        <v>848</v>
      </c>
      <c r="C614" s="153" t="s">
        <v>849</v>
      </c>
      <c r="D614" s="154" t="s">
        <v>850</v>
      </c>
      <c r="E614" s="133" t="s">
        <v>851</v>
      </c>
      <c r="F614" s="134" t="s">
        <v>410</v>
      </c>
      <c r="G614" s="134"/>
      <c r="H614" s="134" t="s">
        <v>474</v>
      </c>
      <c r="I614" s="137"/>
      <c r="J614" s="47" t="str">
        <f t="shared" si="9"/>
        <v>15</v>
      </c>
    </row>
    <row r="615" spans="1:10" ht="17.25" hidden="1" customHeight="1">
      <c r="A615" s="134">
        <v>55</v>
      </c>
      <c r="B615" s="147" t="s">
        <v>852</v>
      </c>
      <c r="C615" s="153" t="s">
        <v>853</v>
      </c>
      <c r="D615" s="154" t="s">
        <v>854</v>
      </c>
      <c r="E615" s="133" t="s">
        <v>855</v>
      </c>
      <c r="F615" s="134" t="s">
        <v>410</v>
      </c>
      <c r="G615" s="134"/>
      <c r="H615" s="134" t="s">
        <v>474</v>
      </c>
      <c r="I615" s="137"/>
      <c r="J615" s="47" t="str">
        <f t="shared" si="9"/>
        <v>15</v>
      </c>
    </row>
    <row r="616" spans="1:10" ht="17.25" hidden="1" customHeight="1">
      <c r="A616" s="134">
        <v>56</v>
      </c>
      <c r="B616" s="147" t="s">
        <v>856</v>
      </c>
      <c r="C616" s="153" t="s">
        <v>857</v>
      </c>
      <c r="D616" s="154" t="s">
        <v>858</v>
      </c>
      <c r="E616" s="133" t="s">
        <v>859</v>
      </c>
      <c r="F616" s="134" t="s">
        <v>410</v>
      </c>
      <c r="G616" s="134"/>
      <c r="H616" s="134" t="s">
        <v>474</v>
      </c>
      <c r="I616" s="137"/>
      <c r="J616" s="47" t="str">
        <f t="shared" si="9"/>
        <v>15</v>
      </c>
    </row>
    <row r="617" spans="1:10" ht="17.25" hidden="1" customHeight="1">
      <c r="A617" s="134">
        <v>57</v>
      </c>
      <c r="B617" s="147" t="s">
        <v>860</v>
      </c>
      <c r="C617" s="153" t="s">
        <v>861</v>
      </c>
      <c r="D617" s="154" t="s">
        <v>862</v>
      </c>
      <c r="E617" s="133" t="s">
        <v>863</v>
      </c>
      <c r="F617" s="134" t="s">
        <v>410</v>
      </c>
      <c r="G617" s="134"/>
      <c r="H617" s="134" t="s">
        <v>474</v>
      </c>
      <c r="I617" s="137"/>
      <c r="J617" s="47" t="str">
        <f t="shared" si="9"/>
        <v>15</v>
      </c>
    </row>
    <row r="618" spans="1:10" ht="17.25" hidden="1" customHeight="1">
      <c r="A618" s="134">
        <v>58</v>
      </c>
      <c r="B618" s="147" t="s">
        <v>864</v>
      </c>
      <c r="C618" s="153" t="s">
        <v>549</v>
      </c>
      <c r="D618" s="154" t="s">
        <v>862</v>
      </c>
      <c r="E618" s="133" t="s">
        <v>865</v>
      </c>
      <c r="F618" s="134" t="s">
        <v>410</v>
      </c>
      <c r="G618" s="134"/>
      <c r="H618" s="134" t="s">
        <v>474</v>
      </c>
      <c r="I618" s="137"/>
      <c r="J618" s="47" t="str">
        <f t="shared" si="9"/>
        <v>15</v>
      </c>
    </row>
    <row r="619" spans="1:10" ht="17.25" hidden="1" customHeight="1">
      <c r="A619" s="134">
        <v>59</v>
      </c>
      <c r="B619" s="147" t="s">
        <v>866</v>
      </c>
      <c r="C619" s="153" t="s">
        <v>560</v>
      </c>
      <c r="D619" s="154" t="s">
        <v>862</v>
      </c>
      <c r="E619" s="133" t="s">
        <v>867</v>
      </c>
      <c r="F619" s="134" t="s">
        <v>410</v>
      </c>
      <c r="G619" s="134"/>
      <c r="H619" s="134" t="s">
        <v>474</v>
      </c>
      <c r="I619" s="137"/>
      <c r="J619" s="47" t="str">
        <f t="shared" si="9"/>
        <v>15</v>
      </c>
    </row>
    <row r="620" spans="1:10" ht="17.25" hidden="1" customHeight="1">
      <c r="A620" s="134">
        <v>60</v>
      </c>
      <c r="B620" s="147" t="s">
        <v>868</v>
      </c>
      <c r="C620" s="153" t="s">
        <v>869</v>
      </c>
      <c r="D620" s="154" t="s">
        <v>870</v>
      </c>
      <c r="E620" s="133" t="s">
        <v>871</v>
      </c>
      <c r="F620" s="134" t="s">
        <v>410</v>
      </c>
      <c r="G620" s="134"/>
      <c r="H620" s="134" t="s">
        <v>454</v>
      </c>
      <c r="I620" s="137"/>
      <c r="J620" s="47" t="str">
        <f t="shared" si="9"/>
        <v>15</v>
      </c>
    </row>
    <row r="621" spans="1:10" ht="17.25" hidden="1" customHeight="1">
      <c r="A621" s="134">
        <v>61</v>
      </c>
      <c r="B621" s="147" t="s">
        <v>872</v>
      </c>
      <c r="C621" s="153" t="s">
        <v>655</v>
      </c>
      <c r="D621" s="154" t="s">
        <v>670</v>
      </c>
      <c r="E621" s="133" t="s">
        <v>873</v>
      </c>
      <c r="F621" s="134" t="s">
        <v>410</v>
      </c>
      <c r="G621" s="134"/>
      <c r="H621" s="134" t="s">
        <v>454</v>
      </c>
      <c r="I621" s="137"/>
      <c r="J621" s="47" t="str">
        <f t="shared" si="9"/>
        <v>15</v>
      </c>
    </row>
    <row r="622" spans="1:10" ht="17.25" hidden="1" customHeight="1">
      <c r="A622" s="134">
        <v>1</v>
      </c>
      <c r="B622" s="147" t="s">
        <v>874</v>
      </c>
      <c r="C622" s="153" t="s">
        <v>701</v>
      </c>
      <c r="D622" s="154" t="s">
        <v>460</v>
      </c>
      <c r="E622" s="133" t="s">
        <v>875</v>
      </c>
      <c r="F622" s="136" t="s">
        <v>417</v>
      </c>
      <c r="G622" s="134"/>
      <c r="H622" s="134" t="s">
        <v>474</v>
      </c>
      <c r="I622" s="137"/>
      <c r="J622" s="47" t="str">
        <f t="shared" si="9"/>
        <v>15</v>
      </c>
    </row>
    <row r="623" spans="1:10" ht="17.25" hidden="1" customHeight="1">
      <c r="A623" s="134">
        <v>2</v>
      </c>
      <c r="B623" s="147" t="s">
        <v>876</v>
      </c>
      <c r="C623" s="153" t="s">
        <v>877</v>
      </c>
      <c r="D623" s="154" t="s">
        <v>460</v>
      </c>
      <c r="E623" s="133" t="s">
        <v>878</v>
      </c>
      <c r="F623" s="134" t="s">
        <v>417</v>
      </c>
      <c r="G623" s="134"/>
      <c r="H623" s="134" t="s">
        <v>474</v>
      </c>
      <c r="I623" s="137"/>
      <c r="J623" s="47" t="str">
        <f t="shared" si="9"/>
        <v>15</v>
      </c>
    </row>
    <row r="624" spans="1:10" ht="17.25" hidden="1" customHeight="1">
      <c r="A624" s="134">
        <v>3</v>
      </c>
      <c r="B624" s="147" t="s">
        <v>879</v>
      </c>
      <c r="C624" s="153" t="s">
        <v>880</v>
      </c>
      <c r="D624" s="154" t="s">
        <v>881</v>
      </c>
      <c r="E624" s="133" t="s">
        <v>882</v>
      </c>
      <c r="F624" s="134" t="s">
        <v>417</v>
      </c>
      <c r="G624" s="134"/>
      <c r="H624" s="134" t="s">
        <v>474</v>
      </c>
      <c r="I624" s="137"/>
      <c r="J624" s="47" t="str">
        <f t="shared" si="9"/>
        <v>15</v>
      </c>
    </row>
    <row r="625" spans="1:10" ht="17.25" hidden="1" customHeight="1">
      <c r="A625" s="134">
        <v>4</v>
      </c>
      <c r="B625" s="147" t="s">
        <v>883</v>
      </c>
      <c r="C625" s="153" t="s">
        <v>884</v>
      </c>
      <c r="D625" s="154" t="s">
        <v>481</v>
      </c>
      <c r="E625" s="133" t="s">
        <v>885</v>
      </c>
      <c r="F625" s="134" t="s">
        <v>417</v>
      </c>
      <c r="G625" s="134"/>
      <c r="H625" s="134" t="s">
        <v>454</v>
      </c>
      <c r="I625" s="137"/>
      <c r="J625" s="47" t="str">
        <f t="shared" si="9"/>
        <v>15</v>
      </c>
    </row>
    <row r="626" spans="1:10" ht="17.25" hidden="1" customHeight="1">
      <c r="A626" s="134">
        <v>5</v>
      </c>
      <c r="B626" s="147" t="s">
        <v>886</v>
      </c>
      <c r="C626" s="153" t="s">
        <v>887</v>
      </c>
      <c r="D626" s="154" t="s">
        <v>481</v>
      </c>
      <c r="E626" s="133" t="s">
        <v>888</v>
      </c>
      <c r="F626" s="134" t="s">
        <v>417</v>
      </c>
      <c r="G626" s="134"/>
      <c r="H626" s="134" t="s">
        <v>454</v>
      </c>
      <c r="I626" s="137"/>
      <c r="J626" s="47" t="str">
        <f t="shared" si="9"/>
        <v>15</v>
      </c>
    </row>
    <row r="627" spans="1:10" ht="17.25" hidden="1" customHeight="1">
      <c r="A627" s="134">
        <v>6</v>
      </c>
      <c r="B627" s="147" t="s">
        <v>889</v>
      </c>
      <c r="C627" s="153" t="s">
        <v>655</v>
      </c>
      <c r="D627" s="154" t="s">
        <v>890</v>
      </c>
      <c r="E627" s="133" t="s">
        <v>891</v>
      </c>
      <c r="F627" s="134" t="s">
        <v>417</v>
      </c>
      <c r="G627" s="134"/>
      <c r="H627" s="134" t="s">
        <v>454</v>
      </c>
      <c r="I627" s="137"/>
      <c r="J627" s="47" t="str">
        <f t="shared" si="9"/>
        <v>15</v>
      </c>
    </row>
    <row r="628" spans="1:10" ht="17.25" hidden="1" customHeight="1">
      <c r="A628" s="134">
        <v>7</v>
      </c>
      <c r="B628" s="147" t="s">
        <v>892</v>
      </c>
      <c r="C628" s="153" t="s">
        <v>893</v>
      </c>
      <c r="D628" s="154" t="s">
        <v>890</v>
      </c>
      <c r="E628" s="133" t="s">
        <v>894</v>
      </c>
      <c r="F628" s="134" t="s">
        <v>417</v>
      </c>
      <c r="G628" s="134"/>
      <c r="H628" s="134" t="s">
        <v>454</v>
      </c>
      <c r="I628" s="137"/>
      <c r="J628" s="47" t="str">
        <f t="shared" si="9"/>
        <v>15</v>
      </c>
    </row>
    <row r="629" spans="1:10" ht="17.25" hidden="1" customHeight="1">
      <c r="A629" s="134">
        <v>8</v>
      </c>
      <c r="B629" s="147" t="s">
        <v>895</v>
      </c>
      <c r="C629" s="153" t="s">
        <v>492</v>
      </c>
      <c r="D629" s="154" t="s">
        <v>896</v>
      </c>
      <c r="E629" s="133" t="s">
        <v>657</v>
      </c>
      <c r="F629" s="134" t="s">
        <v>417</v>
      </c>
      <c r="G629" s="134"/>
      <c r="H629" s="134" t="s">
        <v>454</v>
      </c>
      <c r="I629" s="137"/>
      <c r="J629" s="47" t="str">
        <f t="shared" si="9"/>
        <v>15</v>
      </c>
    </row>
    <row r="630" spans="1:10" ht="17.25" hidden="1" customHeight="1">
      <c r="A630" s="134">
        <v>9</v>
      </c>
      <c r="B630" s="147" t="s">
        <v>897</v>
      </c>
      <c r="C630" s="153" t="s">
        <v>898</v>
      </c>
      <c r="D630" s="154" t="s">
        <v>687</v>
      </c>
      <c r="E630" s="133" t="s">
        <v>899</v>
      </c>
      <c r="F630" s="134" t="s">
        <v>417</v>
      </c>
      <c r="G630" s="134"/>
      <c r="H630" s="134" t="s">
        <v>474</v>
      </c>
      <c r="I630" s="137"/>
      <c r="J630" s="47" t="str">
        <f t="shared" si="9"/>
        <v>15</v>
      </c>
    </row>
    <row r="631" spans="1:10" ht="17.25" hidden="1" customHeight="1">
      <c r="A631" s="134">
        <v>10</v>
      </c>
      <c r="B631" s="147" t="s">
        <v>900</v>
      </c>
      <c r="C631" s="153" t="s">
        <v>503</v>
      </c>
      <c r="D631" s="154" t="s">
        <v>706</v>
      </c>
      <c r="E631" s="133" t="s">
        <v>901</v>
      </c>
      <c r="F631" s="134" t="s">
        <v>417</v>
      </c>
      <c r="G631" s="134"/>
      <c r="H631" s="134" t="s">
        <v>474</v>
      </c>
      <c r="I631" s="137"/>
      <c r="J631" s="47" t="str">
        <f t="shared" si="9"/>
        <v>15</v>
      </c>
    </row>
    <row r="632" spans="1:10" ht="17.25" hidden="1" customHeight="1">
      <c r="A632" s="134">
        <v>11</v>
      </c>
      <c r="B632" s="147" t="s">
        <v>902</v>
      </c>
      <c r="C632" s="153" t="s">
        <v>786</v>
      </c>
      <c r="D632" s="154" t="s">
        <v>710</v>
      </c>
      <c r="E632" s="133" t="s">
        <v>903</v>
      </c>
      <c r="F632" s="134" t="s">
        <v>417</v>
      </c>
      <c r="G632" s="134"/>
      <c r="H632" s="134" t="s">
        <v>474</v>
      </c>
      <c r="I632" s="137"/>
      <c r="J632" s="47" t="str">
        <f t="shared" si="9"/>
        <v>15</v>
      </c>
    </row>
    <row r="633" spans="1:10" ht="17.25" hidden="1" customHeight="1">
      <c r="A633" s="134">
        <v>12</v>
      </c>
      <c r="B633" s="147" t="s">
        <v>904</v>
      </c>
      <c r="C633" s="153" t="s">
        <v>905</v>
      </c>
      <c r="D633" s="154" t="s">
        <v>518</v>
      </c>
      <c r="E633" s="133" t="s">
        <v>906</v>
      </c>
      <c r="F633" s="134" t="s">
        <v>417</v>
      </c>
      <c r="G633" s="134"/>
      <c r="H633" s="134" t="s">
        <v>474</v>
      </c>
      <c r="I633" s="137"/>
      <c r="J633" s="47" t="str">
        <f t="shared" si="9"/>
        <v>15</v>
      </c>
    </row>
    <row r="634" spans="1:10" ht="17.25" hidden="1" customHeight="1">
      <c r="A634" s="134">
        <v>13</v>
      </c>
      <c r="B634" s="147" t="s">
        <v>907</v>
      </c>
      <c r="C634" s="153" t="s">
        <v>606</v>
      </c>
      <c r="D634" s="154" t="s">
        <v>518</v>
      </c>
      <c r="E634" s="133" t="s">
        <v>908</v>
      </c>
      <c r="F634" s="134" t="s">
        <v>417</v>
      </c>
      <c r="G634" s="134"/>
      <c r="H634" s="134" t="s">
        <v>474</v>
      </c>
      <c r="I634" s="137"/>
      <c r="J634" s="47" t="str">
        <f t="shared" si="9"/>
        <v>15</v>
      </c>
    </row>
    <row r="635" spans="1:10" ht="17.25" hidden="1" customHeight="1">
      <c r="A635" s="134">
        <v>14</v>
      </c>
      <c r="B635" s="147" t="s">
        <v>909</v>
      </c>
      <c r="C635" s="153" t="s">
        <v>910</v>
      </c>
      <c r="D635" s="154" t="s">
        <v>911</v>
      </c>
      <c r="E635" s="133" t="s">
        <v>912</v>
      </c>
      <c r="F635" s="134" t="s">
        <v>417</v>
      </c>
      <c r="G635" s="134"/>
      <c r="H635" s="134" t="s">
        <v>474</v>
      </c>
      <c r="I635" s="137"/>
      <c r="J635" s="47" t="str">
        <f t="shared" si="9"/>
        <v>15</v>
      </c>
    </row>
    <row r="636" spans="1:10" ht="17.25" hidden="1" customHeight="1">
      <c r="A636" s="134">
        <v>15</v>
      </c>
      <c r="B636" s="147" t="s">
        <v>913</v>
      </c>
      <c r="C636" s="153" t="s">
        <v>914</v>
      </c>
      <c r="D636" s="154" t="s">
        <v>915</v>
      </c>
      <c r="E636" s="133" t="s">
        <v>916</v>
      </c>
      <c r="F636" s="134" t="s">
        <v>417</v>
      </c>
      <c r="G636" s="134"/>
      <c r="H636" s="134" t="s">
        <v>474</v>
      </c>
      <c r="I636" s="137"/>
      <c r="J636" s="47" t="str">
        <f t="shared" si="9"/>
        <v>15</v>
      </c>
    </row>
    <row r="637" spans="1:10" ht="17.25" hidden="1" customHeight="1">
      <c r="A637" s="134">
        <v>16</v>
      </c>
      <c r="B637" s="147" t="s">
        <v>917</v>
      </c>
      <c r="C637" s="153" t="s">
        <v>918</v>
      </c>
      <c r="D637" s="154" t="s">
        <v>536</v>
      </c>
      <c r="E637" s="133" t="s">
        <v>919</v>
      </c>
      <c r="F637" s="134" t="s">
        <v>417</v>
      </c>
      <c r="G637" s="134"/>
      <c r="H637" s="134" t="s">
        <v>474</v>
      </c>
      <c r="I637" s="137"/>
      <c r="J637" s="47" t="str">
        <f t="shared" si="9"/>
        <v>15</v>
      </c>
    </row>
    <row r="638" spans="1:10" ht="17.25" hidden="1" customHeight="1">
      <c r="A638" s="134">
        <v>17</v>
      </c>
      <c r="B638" s="147" t="s">
        <v>920</v>
      </c>
      <c r="C638" s="153" t="s">
        <v>921</v>
      </c>
      <c r="D638" s="154" t="s">
        <v>536</v>
      </c>
      <c r="E638" s="133" t="s">
        <v>922</v>
      </c>
      <c r="F638" s="134" t="s">
        <v>417</v>
      </c>
      <c r="G638" s="134"/>
      <c r="H638" s="134" t="s">
        <v>474</v>
      </c>
      <c r="I638" s="137"/>
      <c r="J638" s="47" t="str">
        <f t="shared" si="9"/>
        <v>15</v>
      </c>
    </row>
    <row r="639" spans="1:10" ht="17.25" hidden="1" customHeight="1">
      <c r="A639" s="134">
        <v>18</v>
      </c>
      <c r="B639" s="147" t="s">
        <v>923</v>
      </c>
      <c r="C639" s="153" t="s">
        <v>924</v>
      </c>
      <c r="D639" s="154" t="s">
        <v>543</v>
      </c>
      <c r="E639" s="133" t="s">
        <v>925</v>
      </c>
      <c r="F639" s="134" t="s">
        <v>417</v>
      </c>
      <c r="G639" s="134"/>
      <c r="H639" s="134" t="s">
        <v>454</v>
      </c>
      <c r="I639" s="137"/>
      <c r="J639" s="47" t="str">
        <f t="shared" si="9"/>
        <v>15</v>
      </c>
    </row>
    <row r="640" spans="1:10" ht="17.25" hidden="1" customHeight="1">
      <c r="A640" s="134">
        <v>19</v>
      </c>
      <c r="B640" s="147" t="s">
        <v>926</v>
      </c>
      <c r="C640" s="153" t="s">
        <v>927</v>
      </c>
      <c r="D640" s="154" t="s">
        <v>543</v>
      </c>
      <c r="E640" s="133" t="s">
        <v>928</v>
      </c>
      <c r="F640" s="134" t="s">
        <v>417</v>
      </c>
      <c r="G640" s="134"/>
      <c r="H640" s="134" t="s">
        <v>454</v>
      </c>
      <c r="I640" s="137"/>
      <c r="J640" s="47" t="str">
        <f t="shared" si="9"/>
        <v>15</v>
      </c>
    </row>
    <row r="641" spans="1:10" ht="17.25" hidden="1" customHeight="1">
      <c r="A641" s="134">
        <v>20</v>
      </c>
      <c r="B641" s="147" t="s">
        <v>929</v>
      </c>
      <c r="C641" s="153" t="s">
        <v>930</v>
      </c>
      <c r="D641" s="154" t="s">
        <v>543</v>
      </c>
      <c r="E641" s="133" t="s">
        <v>931</v>
      </c>
      <c r="F641" s="134" t="s">
        <v>417</v>
      </c>
      <c r="G641" s="134"/>
      <c r="H641" s="134" t="s">
        <v>454</v>
      </c>
      <c r="I641" s="137"/>
      <c r="J641" s="47" t="str">
        <f t="shared" si="9"/>
        <v>15</v>
      </c>
    </row>
    <row r="642" spans="1:10" ht="17.25" hidden="1" customHeight="1">
      <c r="A642" s="134">
        <v>21</v>
      </c>
      <c r="B642" s="147" t="s">
        <v>932</v>
      </c>
      <c r="C642" s="153" t="s">
        <v>933</v>
      </c>
      <c r="D642" s="154" t="s">
        <v>934</v>
      </c>
      <c r="E642" s="133" t="s">
        <v>935</v>
      </c>
      <c r="F642" s="134" t="s">
        <v>417</v>
      </c>
      <c r="G642" s="134"/>
      <c r="H642" s="134" t="s">
        <v>454</v>
      </c>
      <c r="I642" s="137"/>
      <c r="J642" s="47" t="str">
        <f t="shared" si="9"/>
        <v>15</v>
      </c>
    </row>
    <row r="643" spans="1:10" ht="17.25" hidden="1" customHeight="1">
      <c r="A643" s="134">
        <v>22</v>
      </c>
      <c r="B643" s="147" t="s">
        <v>936</v>
      </c>
      <c r="C643" s="153" t="s">
        <v>614</v>
      </c>
      <c r="D643" s="154" t="s">
        <v>937</v>
      </c>
      <c r="E643" s="133" t="s">
        <v>938</v>
      </c>
      <c r="F643" s="134" t="s">
        <v>417</v>
      </c>
      <c r="G643" s="134"/>
      <c r="H643" s="134" t="s">
        <v>474</v>
      </c>
      <c r="I643" s="137"/>
      <c r="J643" s="47" t="str">
        <f t="shared" ref="J643:J706" si="10">LEFT(F643,2)</f>
        <v>15</v>
      </c>
    </row>
    <row r="644" spans="1:10" ht="17.25" hidden="1" customHeight="1">
      <c r="A644" s="134">
        <v>23</v>
      </c>
      <c r="B644" s="147" t="s">
        <v>939</v>
      </c>
      <c r="C644" s="153" t="s">
        <v>940</v>
      </c>
      <c r="D644" s="154" t="s">
        <v>941</v>
      </c>
      <c r="E644" s="133" t="s">
        <v>942</v>
      </c>
      <c r="F644" s="134" t="s">
        <v>417</v>
      </c>
      <c r="G644" s="134"/>
      <c r="H644" s="134" t="s">
        <v>474</v>
      </c>
      <c r="I644" s="137"/>
      <c r="J644" s="47" t="str">
        <f t="shared" si="10"/>
        <v>15</v>
      </c>
    </row>
    <row r="645" spans="1:10" ht="17.25" hidden="1" customHeight="1">
      <c r="A645" s="134">
        <v>24</v>
      </c>
      <c r="B645" s="147" t="s">
        <v>943</v>
      </c>
      <c r="C645" s="153" t="s">
        <v>944</v>
      </c>
      <c r="D645" s="154" t="s">
        <v>945</v>
      </c>
      <c r="E645" s="133" t="s">
        <v>946</v>
      </c>
      <c r="F645" s="134" t="s">
        <v>417</v>
      </c>
      <c r="G645" s="134"/>
      <c r="H645" s="134" t="s">
        <v>474</v>
      </c>
      <c r="I645" s="137"/>
      <c r="J645" s="47" t="str">
        <f t="shared" si="10"/>
        <v>15</v>
      </c>
    </row>
    <row r="646" spans="1:10" ht="17.25" hidden="1" customHeight="1">
      <c r="A646" s="134">
        <v>25</v>
      </c>
      <c r="B646" s="147" t="s">
        <v>947</v>
      </c>
      <c r="C646" s="153" t="s">
        <v>948</v>
      </c>
      <c r="D646" s="154" t="s">
        <v>945</v>
      </c>
      <c r="E646" s="133" t="s">
        <v>772</v>
      </c>
      <c r="F646" s="134" t="s">
        <v>417</v>
      </c>
      <c r="G646" s="134"/>
      <c r="H646" s="134" t="s">
        <v>474</v>
      </c>
      <c r="I646" s="137"/>
      <c r="J646" s="47" t="str">
        <f t="shared" si="10"/>
        <v>15</v>
      </c>
    </row>
    <row r="647" spans="1:10" ht="17.25" hidden="1" customHeight="1">
      <c r="A647" s="134">
        <v>26</v>
      </c>
      <c r="B647" s="147" t="s">
        <v>949</v>
      </c>
      <c r="C647" s="153" t="s">
        <v>950</v>
      </c>
      <c r="D647" s="154" t="s">
        <v>745</v>
      </c>
      <c r="E647" s="133" t="s">
        <v>951</v>
      </c>
      <c r="F647" s="134" t="s">
        <v>417</v>
      </c>
      <c r="G647" s="134"/>
      <c r="H647" s="134" t="s">
        <v>474</v>
      </c>
      <c r="I647" s="137"/>
      <c r="J647" s="47" t="str">
        <f t="shared" si="10"/>
        <v>15</v>
      </c>
    </row>
    <row r="648" spans="1:10" ht="17.25" hidden="1" customHeight="1">
      <c r="A648" s="134">
        <v>27</v>
      </c>
      <c r="B648" s="147" t="s">
        <v>952</v>
      </c>
      <c r="C648" s="153" t="s">
        <v>471</v>
      </c>
      <c r="D648" s="154" t="s">
        <v>953</v>
      </c>
      <c r="E648" s="133" t="s">
        <v>724</v>
      </c>
      <c r="F648" s="134" t="s">
        <v>417</v>
      </c>
      <c r="G648" s="134"/>
      <c r="H648" s="134" t="s">
        <v>474</v>
      </c>
      <c r="I648" s="137"/>
      <c r="J648" s="47" t="str">
        <f t="shared" si="10"/>
        <v>15</v>
      </c>
    </row>
    <row r="649" spans="1:10" ht="17.25" hidden="1" customHeight="1">
      <c r="A649" s="134">
        <v>28</v>
      </c>
      <c r="B649" s="147" t="s">
        <v>954</v>
      </c>
      <c r="C649" s="153" t="s">
        <v>955</v>
      </c>
      <c r="D649" s="154" t="s">
        <v>956</v>
      </c>
      <c r="E649" s="133" t="s">
        <v>957</v>
      </c>
      <c r="F649" s="134" t="s">
        <v>417</v>
      </c>
      <c r="G649" s="134"/>
      <c r="H649" s="134" t="s">
        <v>474</v>
      </c>
      <c r="I649" s="137"/>
      <c r="J649" s="47" t="str">
        <f t="shared" si="10"/>
        <v>15</v>
      </c>
    </row>
    <row r="650" spans="1:10" ht="17.25" hidden="1" customHeight="1">
      <c r="A650" s="134">
        <v>29</v>
      </c>
      <c r="B650" s="147" t="s">
        <v>958</v>
      </c>
      <c r="C650" s="153" t="s">
        <v>959</v>
      </c>
      <c r="D650" s="154" t="s">
        <v>960</v>
      </c>
      <c r="E650" s="133" t="s">
        <v>961</v>
      </c>
      <c r="F650" s="134" t="s">
        <v>417</v>
      </c>
      <c r="G650" s="134"/>
      <c r="H650" s="134" t="s">
        <v>474</v>
      </c>
      <c r="I650" s="137"/>
      <c r="J650" s="47" t="str">
        <f t="shared" si="10"/>
        <v>15</v>
      </c>
    </row>
    <row r="651" spans="1:10" ht="17.25" hidden="1" customHeight="1">
      <c r="A651" s="134">
        <v>30</v>
      </c>
      <c r="B651" s="147" t="s">
        <v>962</v>
      </c>
      <c r="C651" s="153" t="s">
        <v>963</v>
      </c>
      <c r="D651" s="154" t="s">
        <v>759</v>
      </c>
      <c r="E651" s="133" t="s">
        <v>964</v>
      </c>
      <c r="F651" s="134" t="s">
        <v>417</v>
      </c>
      <c r="G651" s="134"/>
      <c r="H651" s="134" t="s">
        <v>474</v>
      </c>
      <c r="I651" s="137"/>
      <c r="J651" s="47" t="str">
        <f t="shared" si="10"/>
        <v>15</v>
      </c>
    </row>
    <row r="652" spans="1:10" ht="17.25" hidden="1" customHeight="1">
      <c r="A652" s="134">
        <v>31</v>
      </c>
      <c r="B652" s="147" t="s">
        <v>965</v>
      </c>
      <c r="C652" s="153" t="s">
        <v>966</v>
      </c>
      <c r="D652" s="154" t="s">
        <v>763</v>
      </c>
      <c r="E652" s="133" t="s">
        <v>967</v>
      </c>
      <c r="F652" s="134" t="s">
        <v>417</v>
      </c>
      <c r="G652" s="134"/>
      <c r="H652" s="134" t="s">
        <v>454</v>
      </c>
      <c r="I652" s="137"/>
      <c r="J652" s="47" t="str">
        <f t="shared" si="10"/>
        <v>15</v>
      </c>
    </row>
    <row r="653" spans="1:10" ht="17.25" hidden="1" customHeight="1">
      <c r="A653" s="134">
        <v>32</v>
      </c>
      <c r="B653" s="147" t="s">
        <v>968</v>
      </c>
      <c r="C653" s="153" t="s">
        <v>969</v>
      </c>
      <c r="D653" s="154" t="s">
        <v>970</v>
      </c>
      <c r="E653" s="133" t="s">
        <v>971</v>
      </c>
      <c r="F653" s="134" t="s">
        <v>417</v>
      </c>
      <c r="G653" s="135" t="s">
        <v>43</v>
      </c>
      <c r="H653" s="134" t="s">
        <v>454</v>
      </c>
      <c r="I653" s="137"/>
      <c r="J653" s="47" t="str">
        <f t="shared" si="10"/>
        <v>15</v>
      </c>
    </row>
    <row r="654" spans="1:10" ht="17.25" hidden="1" customHeight="1">
      <c r="A654" s="134">
        <v>33</v>
      </c>
      <c r="B654" s="147" t="s">
        <v>972</v>
      </c>
      <c r="C654" s="153" t="s">
        <v>614</v>
      </c>
      <c r="D654" s="154" t="s">
        <v>783</v>
      </c>
      <c r="E654" s="133" t="s">
        <v>973</v>
      </c>
      <c r="F654" s="134" t="s">
        <v>417</v>
      </c>
      <c r="G654" s="135" t="s">
        <v>483</v>
      </c>
      <c r="H654" s="134" t="s">
        <v>474</v>
      </c>
      <c r="I654" s="137"/>
      <c r="J654" s="47" t="str">
        <f t="shared" si="10"/>
        <v>15</v>
      </c>
    </row>
    <row r="655" spans="1:10" ht="17.25" hidden="1" customHeight="1">
      <c r="A655" s="134">
        <v>34</v>
      </c>
      <c r="B655" s="147" t="s">
        <v>974</v>
      </c>
      <c r="C655" s="153" t="s">
        <v>975</v>
      </c>
      <c r="D655" s="154" t="s">
        <v>976</v>
      </c>
      <c r="E655" s="133" t="s">
        <v>977</v>
      </c>
      <c r="F655" s="134" t="s">
        <v>417</v>
      </c>
      <c r="G655" s="134"/>
      <c r="H655" s="134" t="s">
        <v>474</v>
      </c>
      <c r="I655" s="137"/>
      <c r="J655" s="47" t="str">
        <f t="shared" si="10"/>
        <v>15</v>
      </c>
    </row>
    <row r="656" spans="1:10" ht="17.25" hidden="1" customHeight="1">
      <c r="A656" s="134">
        <v>35</v>
      </c>
      <c r="B656" s="147" t="s">
        <v>978</v>
      </c>
      <c r="C656" s="153" t="s">
        <v>979</v>
      </c>
      <c r="D656" s="154" t="s">
        <v>587</v>
      </c>
      <c r="E656" s="133" t="s">
        <v>797</v>
      </c>
      <c r="F656" s="134" t="s">
        <v>417</v>
      </c>
      <c r="G656" s="134"/>
      <c r="H656" s="134" t="s">
        <v>454</v>
      </c>
      <c r="I656" s="137"/>
      <c r="J656" s="47" t="str">
        <f t="shared" si="10"/>
        <v>15</v>
      </c>
    </row>
    <row r="657" spans="1:10" ht="17.25" hidden="1" customHeight="1">
      <c r="A657" s="134">
        <v>36</v>
      </c>
      <c r="B657" s="147" t="s">
        <v>980</v>
      </c>
      <c r="C657" s="153" t="s">
        <v>981</v>
      </c>
      <c r="D657" s="154" t="s">
        <v>982</v>
      </c>
      <c r="E657" s="133" t="s">
        <v>827</v>
      </c>
      <c r="F657" s="134" t="s">
        <v>417</v>
      </c>
      <c r="G657" s="134"/>
      <c r="H657" s="134" t="s">
        <v>474</v>
      </c>
      <c r="I657" s="137"/>
      <c r="J657" s="47" t="str">
        <f t="shared" si="10"/>
        <v>15</v>
      </c>
    </row>
    <row r="658" spans="1:10" ht="17.25" hidden="1" customHeight="1">
      <c r="A658" s="134">
        <v>37</v>
      </c>
      <c r="B658" s="147" t="s">
        <v>983</v>
      </c>
      <c r="C658" s="153" t="s">
        <v>984</v>
      </c>
      <c r="D658" s="154" t="s">
        <v>985</v>
      </c>
      <c r="E658" s="133" t="s">
        <v>711</v>
      </c>
      <c r="F658" s="134" t="s">
        <v>417</v>
      </c>
      <c r="G658" s="134"/>
      <c r="H658" s="134" t="s">
        <v>454</v>
      </c>
      <c r="I658" s="137"/>
      <c r="J658" s="47" t="str">
        <f t="shared" si="10"/>
        <v>15</v>
      </c>
    </row>
    <row r="659" spans="1:10" ht="17.25" hidden="1" customHeight="1">
      <c r="A659" s="134">
        <v>38</v>
      </c>
      <c r="B659" s="147" t="s">
        <v>986</v>
      </c>
      <c r="C659" s="153" t="s">
        <v>987</v>
      </c>
      <c r="D659" s="154" t="s">
        <v>988</v>
      </c>
      <c r="E659" s="133" t="s">
        <v>964</v>
      </c>
      <c r="F659" s="134" t="s">
        <v>417</v>
      </c>
      <c r="G659" s="134"/>
      <c r="H659" s="134" t="s">
        <v>474</v>
      </c>
      <c r="I659" s="137"/>
      <c r="J659" s="47" t="str">
        <f t="shared" si="10"/>
        <v>15</v>
      </c>
    </row>
    <row r="660" spans="1:10" ht="17.25" hidden="1" customHeight="1">
      <c r="A660" s="134">
        <v>39</v>
      </c>
      <c r="B660" s="147" t="s">
        <v>989</v>
      </c>
      <c r="C660" s="153" t="s">
        <v>990</v>
      </c>
      <c r="D660" s="154" t="s">
        <v>991</v>
      </c>
      <c r="E660" s="133" t="s">
        <v>992</v>
      </c>
      <c r="F660" s="134" t="s">
        <v>417</v>
      </c>
      <c r="G660" s="134"/>
      <c r="H660" s="134" t="s">
        <v>474</v>
      </c>
      <c r="I660" s="137"/>
      <c r="J660" s="47" t="str">
        <f t="shared" si="10"/>
        <v>15</v>
      </c>
    </row>
    <row r="661" spans="1:10" ht="17.25" hidden="1" customHeight="1">
      <c r="A661" s="134">
        <v>40</v>
      </c>
      <c r="B661" s="147" t="s">
        <v>993</v>
      </c>
      <c r="C661" s="153" t="s">
        <v>994</v>
      </c>
      <c r="D661" s="154" t="s">
        <v>995</v>
      </c>
      <c r="E661" s="133" t="s">
        <v>996</v>
      </c>
      <c r="F661" s="134" t="s">
        <v>417</v>
      </c>
      <c r="G661" s="134"/>
      <c r="H661" s="134" t="s">
        <v>454</v>
      </c>
      <c r="I661" s="137"/>
      <c r="J661" s="47" t="str">
        <f t="shared" si="10"/>
        <v>15</v>
      </c>
    </row>
    <row r="662" spans="1:10" ht="17.25" hidden="1" customHeight="1">
      <c r="A662" s="134">
        <v>41</v>
      </c>
      <c r="B662" s="147" t="s">
        <v>997</v>
      </c>
      <c r="C662" s="153" t="s">
        <v>701</v>
      </c>
      <c r="D662" s="154" t="s">
        <v>809</v>
      </c>
      <c r="E662" s="133" t="s">
        <v>998</v>
      </c>
      <c r="F662" s="134" t="s">
        <v>417</v>
      </c>
      <c r="G662" s="134"/>
      <c r="H662" s="134" t="s">
        <v>454</v>
      </c>
      <c r="I662" s="137"/>
      <c r="J662" s="47" t="str">
        <f t="shared" si="10"/>
        <v>15</v>
      </c>
    </row>
    <row r="663" spans="1:10" ht="17.25" hidden="1" customHeight="1">
      <c r="A663" s="134">
        <v>42</v>
      </c>
      <c r="B663" s="147" t="s">
        <v>999</v>
      </c>
      <c r="C663" s="153" t="s">
        <v>682</v>
      </c>
      <c r="D663" s="154" t="s">
        <v>611</v>
      </c>
      <c r="E663" s="133" t="s">
        <v>946</v>
      </c>
      <c r="F663" s="134" t="s">
        <v>417</v>
      </c>
      <c r="G663" s="134"/>
      <c r="H663" s="134" t="s">
        <v>474</v>
      </c>
      <c r="I663" s="137"/>
      <c r="J663" s="47" t="str">
        <f t="shared" si="10"/>
        <v>15</v>
      </c>
    </row>
    <row r="664" spans="1:10" ht="17.25" hidden="1" customHeight="1">
      <c r="A664" s="134">
        <v>43</v>
      </c>
      <c r="B664" s="147" t="s">
        <v>1000</v>
      </c>
      <c r="C664" s="153" t="s">
        <v>560</v>
      </c>
      <c r="D664" s="154" t="s">
        <v>611</v>
      </c>
      <c r="E664" s="133" t="s">
        <v>1001</v>
      </c>
      <c r="F664" s="134" t="s">
        <v>417</v>
      </c>
      <c r="G664" s="134"/>
      <c r="H664" s="134" t="s">
        <v>454</v>
      </c>
      <c r="I664" s="137"/>
      <c r="J664" s="47" t="str">
        <f t="shared" si="10"/>
        <v>15</v>
      </c>
    </row>
    <row r="665" spans="1:10" ht="17.25" hidden="1" customHeight="1">
      <c r="A665" s="134">
        <v>44</v>
      </c>
      <c r="B665" s="147" t="s">
        <v>1002</v>
      </c>
      <c r="C665" s="153" t="s">
        <v>1003</v>
      </c>
      <c r="D665" s="154" t="s">
        <v>619</v>
      </c>
      <c r="E665" s="133" t="s">
        <v>1004</v>
      </c>
      <c r="F665" s="134" t="s">
        <v>417</v>
      </c>
      <c r="G665" s="134"/>
      <c r="H665" s="134" t="s">
        <v>454</v>
      </c>
      <c r="I665" s="137"/>
      <c r="J665" s="47" t="str">
        <f t="shared" si="10"/>
        <v>15</v>
      </c>
    </row>
    <row r="666" spans="1:10" ht="17.25" hidden="1" customHeight="1">
      <c r="A666" s="134">
        <v>45</v>
      </c>
      <c r="B666" s="147" t="s">
        <v>1005</v>
      </c>
      <c r="C666" s="153" t="s">
        <v>649</v>
      </c>
      <c r="D666" s="154" t="s">
        <v>623</v>
      </c>
      <c r="E666" s="133" t="s">
        <v>1006</v>
      </c>
      <c r="F666" s="134" t="s">
        <v>417</v>
      </c>
      <c r="G666" s="134"/>
      <c r="H666" s="134" t="s">
        <v>454</v>
      </c>
      <c r="I666" s="137"/>
      <c r="J666" s="47" t="str">
        <f t="shared" si="10"/>
        <v>15</v>
      </c>
    </row>
    <row r="667" spans="1:10" ht="17.25" hidden="1" customHeight="1">
      <c r="A667" s="134">
        <v>46</v>
      </c>
      <c r="B667" s="147" t="s">
        <v>1007</v>
      </c>
      <c r="C667" s="153" t="s">
        <v>1008</v>
      </c>
      <c r="D667" s="154" t="s">
        <v>833</v>
      </c>
      <c r="E667" s="133" t="s">
        <v>1009</v>
      </c>
      <c r="F667" s="134" t="s">
        <v>417</v>
      </c>
      <c r="G667" s="134"/>
      <c r="H667" s="134" t="s">
        <v>454</v>
      </c>
      <c r="I667" s="137"/>
      <c r="J667" s="47" t="str">
        <f t="shared" si="10"/>
        <v>15</v>
      </c>
    </row>
    <row r="668" spans="1:10" ht="17.25" hidden="1" customHeight="1">
      <c r="A668" s="134">
        <v>47</v>
      </c>
      <c r="B668" s="147" t="s">
        <v>1010</v>
      </c>
      <c r="C668" s="153" t="s">
        <v>940</v>
      </c>
      <c r="D668" s="154" t="s">
        <v>1011</v>
      </c>
      <c r="E668" s="133" t="s">
        <v>1012</v>
      </c>
      <c r="F668" s="134" t="s">
        <v>417</v>
      </c>
      <c r="G668" s="134"/>
      <c r="H668" s="134" t="s">
        <v>474</v>
      </c>
      <c r="I668" s="137"/>
      <c r="J668" s="47" t="str">
        <f t="shared" si="10"/>
        <v>15</v>
      </c>
    </row>
    <row r="669" spans="1:10" ht="17.25" hidden="1" customHeight="1">
      <c r="A669" s="134">
        <v>48</v>
      </c>
      <c r="B669" s="147" t="s">
        <v>1013</v>
      </c>
      <c r="C669" s="153" t="s">
        <v>1014</v>
      </c>
      <c r="D669" s="154" t="s">
        <v>1015</v>
      </c>
      <c r="E669" s="133" t="s">
        <v>1006</v>
      </c>
      <c r="F669" s="134" t="s">
        <v>417</v>
      </c>
      <c r="G669" s="134"/>
      <c r="H669" s="134" t="s">
        <v>474</v>
      </c>
      <c r="I669" s="137"/>
      <c r="J669" s="47" t="str">
        <f t="shared" si="10"/>
        <v>15</v>
      </c>
    </row>
    <row r="670" spans="1:10" ht="17.25" hidden="1" customHeight="1">
      <c r="A670" s="134">
        <v>49</v>
      </c>
      <c r="B670" s="147" t="s">
        <v>1016</v>
      </c>
      <c r="C670" s="153" t="s">
        <v>1017</v>
      </c>
      <c r="D670" s="154" t="s">
        <v>1018</v>
      </c>
      <c r="E670" s="133" t="s">
        <v>1019</v>
      </c>
      <c r="F670" s="134" t="s">
        <v>417</v>
      </c>
      <c r="G670" s="134"/>
      <c r="H670" s="134" t="s">
        <v>474</v>
      </c>
      <c r="I670" s="137"/>
      <c r="J670" s="47" t="str">
        <f t="shared" si="10"/>
        <v>15</v>
      </c>
    </row>
    <row r="671" spans="1:10" ht="17.25" hidden="1" customHeight="1">
      <c r="A671" s="134">
        <v>50</v>
      </c>
      <c r="B671" s="147" t="s">
        <v>1020</v>
      </c>
      <c r="C671" s="153" t="s">
        <v>503</v>
      </c>
      <c r="D671" s="154" t="s">
        <v>840</v>
      </c>
      <c r="E671" s="133" t="s">
        <v>1021</v>
      </c>
      <c r="F671" s="134" t="s">
        <v>417</v>
      </c>
      <c r="G671" s="134"/>
      <c r="H671" s="134" t="s">
        <v>474</v>
      </c>
      <c r="I671" s="137"/>
      <c r="J671" s="47" t="str">
        <f t="shared" si="10"/>
        <v>15</v>
      </c>
    </row>
    <row r="672" spans="1:10" ht="17.25" hidden="1" customHeight="1">
      <c r="A672" s="134">
        <v>51</v>
      </c>
      <c r="B672" s="147" t="s">
        <v>1022</v>
      </c>
      <c r="C672" s="153" t="s">
        <v>1023</v>
      </c>
      <c r="D672" s="154" t="s">
        <v>1024</v>
      </c>
      <c r="E672" s="133" t="s">
        <v>547</v>
      </c>
      <c r="F672" s="134" t="s">
        <v>417</v>
      </c>
      <c r="G672" s="134"/>
      <c r="H672" s="134" t="s">
        <v>474</v>
      </c>
      <c r="I672" s="137"/>
      <c r="J672" s="47" t="str">
        <f t="shared" si="10"/>
        <v>15</v>
      </c>
    </row>
    <row r="673" spans="1:10" ht="17.25" hidden="1" customHeight="1">
      <c r="A673" s="134">
        <v>52</v>
      </c>
      <c r="B673" s="147" t="s">
        <v>1025</v>
      </c>
      <c r="C673" s="153" t="s">
        <v>1026</v>
      </c>
      <c r="D673" s="154" t="s">
        <v>1024</v>
      </c>
      <c r="E673" s="133" t="s">
        <v>1027</v>
      </c>
      <c r="F673" s="134" t="s">
        <v>417</v>
      </c>
      <c r="G673" s="134"/>
      <c r="H673" s="134" t="s">
        <v>474</v>
      </c>
      <c r="I673" s="137"/>
      <c r="J673" s="47" t="str">
        <f t="shared" si="10"/>
        <v>15</v>
      </c>
    </row>
    <row r="674" spans="1:10" ht="17.25" hidden="1" customHeight="1">
      <c r="A674" s="134">
        <v>53</v>
      </c>
      <c r="B674" s="147" t="s">
        <v>1028</v>
      </c>
      <c r="C674" s="153" t="s">
        <v>1029</v>
      </c>
      <c r="D674" s="154" t="s">
        <v>844</v>
      </c>
      <c r="E674" s="133" t="s">
        <v>1030</v>
      </c>
      <c r="F674" s="134" t="s">
        <v>417</v>
      </c>
      <c r="G674" s="134"/>
      <c r="H674" s="134" t="s">
        <v>454</v>
      </c>
      <c r="I674" s="137"/>
      <c r="J674" s="47" t="str">
        <f t="shared" si="10"/>
        <v>15</v>
      </c>
    </row>
    <row r="675" spans="1:10" ht="17.25" hidden="1" customHeight="1">
      <c r="A675" s="134">
        <v>54</v>
      </c>
      <c r="B675" s="147" t="s">
        <v>1031</v>
      </c>
      <c r="C675" s="153" t="s">
        <v>1032</v>
      </c>
      <c r="D675" s="154" t="s">
        <v>844</v>
      </c>
      <c r="E675" s="133" t="s">
        <v>1033</v>
      </c>
      <c r="F675" s="134" t="s">
        <v>417</v>
      </c>
      <c r="G675" s="134"/>
      <c r="H675" s="134" t="s">
        <v>474</v>
      </c>
      <c r="I675" s="137"/>
      <c r="J675" s="47" t="str">
        <f t="shared" si="10"/>
        <v>15</v>
      </c>
    </row>
    <row r="676" spans="1:10" ht="17.25" hidden="1" customHeight="1">
      <c r="A676" s="134">
        <v>55</v>
      </c>
      <c r="B676" s="147" t="s">
        <v>1034</v>
      </c>
      <c r="C676" s="153" t="s">
        <v>643</v>
      </c>
      <c r="D676" s="154" t="s">
        <v>1035</v>
      </c>
      <c r="E676" s="133" t="s">
        <v>1036</v>
      </c>
      <c r="F676" s="134" t="s">
        <v>417</v>
      </c>
      <c r="G676" s="134"/>
      <c r="H676" s="134" t="s">
        <v>474</v>
      </c>
      <c r="I676" s="137"/>
      <c r="J676" s="47" t="str">
        <f t="shared" si="10"/>
        <v>15</v>
      </c>
    </row>
    <row r="677" spans="1:10" ht="17.25" hidden="1" customHeight="1">
      <c r="A677" s="134">
        <v>56</v>
      </c>
      <c r="B677" s="147" t="s">
        <v>1037</v>
      </c>
      <c r="C677" s="153" t="s">
        <v>1038</v>
      </c>
      <c r="D677" s="154" t="s">
        <v>663</v>
      </c>
      <c r="E677" s="133" t="s">
        <v>1039</v>
      </c>
      <c r="F677" s="134" t="s">
        <v>417</v>
      </c>
      <c r="G677" s="134"/>
      <c r="H677" s="134" t="s">
        <v>454</v>
      </c>
      <c r="I677" s="137"/>
      <c r="J677" s="47" t="str">
        <f t="shared" si="10"/>
        <v>15</v>
      </c>
    </row>
    <row r="678" spans="1:10" ht="17.25" hidden="1" customHeight="1">
      <c r="A678" s="134">
        <v>57</v>
      </c>
      <c r="B678" s="147" t="s">
        <v>1040</v>
      </c>
      <c r="C678" s="153" t="s">
        <v>1041</v>
      </c>
      <c r="D678" s="154" t="s">
        <v>862</v>
      </c>
      <c r="E678" s="133" t="s">
        <v>946</v>
      </c>
      <c r="F678" s="134" t="s">
        <v>417</v>
      </c>
      <c r="G678" s="134"/>
      <c r="H678" s="134" t="s">
        <v>454</v>
      </c>
      <c r="I678" s="137"/>
      <c r="J678" s="47" t="str">
        <f t="shared" si="10"/>
        <v>15</v>
      </c>
    </row>
    <row r="679" spans="1:10" ht="17.25" hidden="1" customHeight="1">
      <c r="A679" s="134">
        <v>58</v>
      </c>
      <c r="B679" s="147" t="s">
        <v>1042</v>
      </c>
      <c r="C679" s="153" t="s">
        <v>549</v>
      </c>
      <c r="D679" s="154" t="s">
        <v>862</v>
      </c>
      <c r="E679" s="133" t="s">
        <v>1043</v>
      </c>
      <c r="F679" s="134" t="s">
        <v>417</v>
      </c>
      <c r="G679" s="134"/>
      <c r="H679" s="134" t="s">
        <v>474</v>
      </c>
      <c r="I679" s="137"/>
      <c r="J679" s="47" t="str">
        <f t="shared" si="10"/>
        <v>15</v>
      </c>
    </row>
    <row r="680" spans="1:10" ht="17.25" hidden="1" customHeight="1">
      <c r="A680" s="134">
        <v>59</v>
      </c>
      <c r="B680" s="147" t="s">
        <v>1044</v>
      </c>
      <c r="C680" s="153" t="s">
        <v>1045</v>
      </c>
      <c r="D680" s="154" t="s">
        <v>1046</v>
      </c>
      <c r="E680" s="133" t="s">
        <v>1047</v>
      </c>
      <c r="F680" s="134" t="s">
        <v>417</v>
      </c>
      <c r="G680" s="135" t="s">
        <v>604</v>
      </c>
      <c r="H680" s="134" t="s">
        <v>474</v>
      </c>
      <c r="I680" s="137"/>
      <c r="J680" s="47" t="str">
        <f t="shared" si="10"/>
        <v>15</v>
      </c>
    </row>
    <row r="681" spans="1:10" ht="17.25" hidden="1" customHeight="1">
      <c r="A681" s="134">
        <v>60</v>
      </c>
      <c r="B681" s="147" t="s">
        <v>1048</v>
      </c>
      <c r="C681" s="153" t="s">
        <v>1049</v>
      </c>
      <c r="D681" s="154" t="s">
        <v>1050</v>
      </c>
      <c r="E681" s="133" t="s">
        <v>1051</v>
      </c>
      <c r="F681" s="134" t="s">
        <v>417</v>
      </c>
      <c r="G681" s="134"/>
      <c r="H681" s="134" t="s">
        <v>474</v>
      </c>
      <c r="I681" s="137"/>
      <c r="J681" s="47" t="str">
        <f t="shared" si="10"/>
        <v>15</v>
      </c>
    </row>
    <row r="682" spans="1:10" ht="17.25" hidden="1" customHeight="1">
      <c r="A682" s="134">
        <v>61</v>
      </c>
      <c r="B682" s="147" t="s">
        <v>1052</v>
      </c>
      <c r="C682" s="153" t="s">
        <v>485</v>
      </c>
      <c r="D682" s="154" t="s">
        <v>1053</v>
      </c>
      <c r="E682" s="133" t="s">
        <v>1054</v>
      </c>
      <c r="F682" s="134" t="s">
        <v>417</v>
      </c>
      <c r="G682" s="134"/>
      <c r="H682" s="134" t="s">
        <v>474</v>
      </c>
      <c r="I682" s="137"/>
      <c r="J682" s="47" t="str">
        <f t="shared" si="10"/>
        <v>15</v>
      </c>
    </row>
    <row r="683" spans="1:10" ht="17.25" hidden="1" customHeight="1">
      <c r="A683" s="134">
        <v>62</v>
      </c>
      <c r="B683" s="147" t="s">
        <v>1055</v>
      </c>
      <c r="C683" s="153" t="s">
        <v>921</v>
      </c>
      <c r="D683" s="154" t="s">
        <v>1056</v>
      </c>
      <c r="E683" s="133" t="s">
        <v>558</v>
      </c>
      <c r="F683" s="134" t="s">
        <v>417</v>
      </c>
      <c r="G683" s="134"/>
      <c r="H683" s="134" t="s">
        <v>474</v>
      </c>
      <c r="I683" s="137"/>
      <c r="J683" s="47" t="str">
        <f t="shared" si="10"/>
        <v>15</v>
      </c>
    </row>
    <row r="684" spans="1:10" ht="17.25" hidden="1" customHeight="1">
      <c r="A684" s="134">
        <v>63</v>
      </c>
      <c r="B684" s="147" t="s">
        <v>1057</v>
      </c>
      <c r="C684" s="153" t="s">
        <v>1058</v>
      </c>
      <c r="D684" s="154" t="s">
        <v>1059</v>
      </c>
      <c r="E684" s="133" t="s">
        <v>1030</v>
      </c>
      <c r="F684" s="134" t="s">
        <v>417</v>
      </c>
      <c r="G684" s="134"/>
      <c r="H684" s="134" t="s">
        <v>474</v>
      </c>
      <c r="I684" s="137"/>
      <c r="J684" s="47" t="str">
        <f t="shared" si="10"/>
        <v>15</v>
      </c>
    </row>
    <row r="685" spans="1:10" ht="17.25" hidden="1" customHeight="1">
      <c r="A685" s="134">
        <v>64</v>
      </c>
      <c r="B685" s="147" t="s">
        <v>1060</v>
      </c>
      <c r="C685" s="153" t="s">
        <v>549</v>
      </c>
      <c r="D685" s="154" t="s">
        <v>670</v>
      </c>
      <c r="E685" s="133" t="s">
        <v>1061</v>
      </c>
      <c r="F685" s="134" t="s">
        <v>417</v>
      </c>
      <c r="G685" s="134"/>
      <c r="H685" s="134" t="s">
        <v>454</v>
      </c>
      <c r="I685" s="137"/>
      <c r="J685" s="47" t="str">
        <f t="shared" si="10"/>
        <v>15</v>
      </c>
    </row>
    <row r="686" spans="1:10" ht="17.25" hidden="1" customHeight="1">
      <c r="A686" s="134">
        <v>65</v>
      </c>
      <c r="B686" s="147" t="s">
        <v>1062</v>
      </c>
      <c r="C686" s="153" t="s">
        <v>471</v>
      </c>
      <c r="D686" s="154" t="s">
        <v>1063</v>
      </c>
      <c r="E686" s="133" t="s">
        <v>1064</v>
      </c>
      <c r="F686" s="134" t="s">
        <v>417</v>
      </c>
      <c r="G686" s="134"/>
      <c r="H686" s="134" t="s">
        <v>474</v>
      </c>
      <c r="I686" s="137"/>
      <c r="J686" s="47" t="str">
        <f t="shared" si="10"/>
        <v>15</v>
      </c>
    </row>
    <row r="687" spans="1:10" ht="17.25" hidden="1" customHeight="1">
      <c r="A687" s="134">
        <v>66</v>
      </c>
      <c r="B687" s="147" t="s">
        <v>1065</v>
      </c>
      <c r="C687" s="153" t="s">
        <v>1066</v>
      </c>
      <c r="D687" s="154" t="s">
        <v>1067</v>
      </c>
      <c r="E687" s="133" t="s">
        <v>1068</v>
      </c>
      <c r="F687" s="134" t="s">
        <v>417</v>
      </c>
      <c r="G687" s="134"/>
      <c r="H687" s="134" t="s">
        <v>474</v>
      </c>
      <c r="I687" s="137"/>
      <c r="J687" s="47" t="str">
        <f t="shared" si="10"/>
        <v>15</v>
      </c>
    </row>
    <row r="688" spans="1:10" ht="17.25" customHeight="1">
      <c r="A688" s="141">
        <v>1</v>
      </c>
      <c r="B688" s="148" t="s">
        <v>3129</v>
      </c>
      <c r="C688" s="155" t="s">
        <v>2056</v>
      </c>
      <c r="D688" s="156" t="s">
        <v>451</v>
      </c>
      <c r="E688" s="142" t="s">
        <v>3130</v>
      </c>
      <c r="F688" s="143" t="s">
        <v>3131</v>
      </c>
      <c r="G688" s="141"/>
      <c r="H688" s="141" t="s">
        <v>454</v>
      </c>
      <c r="I688" s="144"/>
      <c r="J688" s="47" t="str">
        <f t="shared" si="10"/>
        <v>15</v>
      </c>
    </row>
    <row r="689" spans="1:10" ht="17.25" customHeight="1">
      <c r="A689" s="134">
        <v>2</v>
      </c>
      <c r="B689" s="147" t="s">
        <v>3132</v>
      </c>
      <c r="C689" s="153" t="s">
        <v>3133</v>
      </c>
      <c r="D689" s="154" t="s">
        <v>460</v>
      </c>
      <c r="E689" s="133" t="s">
        <v>3134</v>
      </c>
      <c r="F689" s="134" t="s">
        <v>3131</v>
      </c>
      <c r="G689" s="134"/>
      <c r="H689" s="134" t="s">
        <v>454</v>
      </c>
      <c r="I689" s="137"/>
      <c r="J689" s="47" t="str">
        <f t="shared" si="10"/>
        <v>15</v>
      </c>
    </row>
    <row r="690" spans="1:10" ht="17.25" customHeight="1">
      <c r="A690" s="141">
        <v>3</v>
      </c>
      <c r="B690" s="147" t="s">
        <v>3135</v>
      </c>
      <c r="C690" s="153" t="s">
        <v>1487</v>
      </c>
      <c r="D690" s="154" t="s">
        <v>468</v>
      </c>
      <c r="E690" s="133" t="s">
        <v>3136</v>
      </c>
      <c r="F690" s="134" t="s">
        <v>3131</v>
      </c>
      <c r="G690" s="134"/>
      <c r="H690" s="134" t="s">
        <v>454</v>
      </c>
      <c r="I690" s="137"/>
      <c r="J690" s="47" t="str">
        <f t="shared" si="10"/>
        <v>15</v>
      </c>
    </row>
    <row r="691" spans="1:10" ht="17.25" customHeight="1">
      <c r="A691" s="134">
        <v>4</v>
      </c>
      <c r="B691" s="147" t="s">
        <v>3137</v>
      </c>
      <c r="C691" s="153" t="s">
        <v>610</v>
      </c>
      <c r="D691" s="154" t="s">
        <v>468</v>
      </c>
      <c r="E691" s="133" t="s">
        <v>873</v>
      </c>
      <c r="F691" s="134" t="s">
        <v>3131</v>
      </c>
      <c r="G691" s="134"/>
      <c r="H691" s="134" t="s">
        <v>474</v>
      </c>
      <c r="I691" s="137"/>
      <c r="J691" s="47" t="str">
        <f t="shared" si="10"/>
        <v>15</v>
      </c>
    </row>
    <row r="692" spans="1:10" ht="17.25" customHeight="1">
      <c r="A692" s="141">
        <v>5</v>
      </c>
      <c r="B692" s="147" t="s">
        <v>3138</v>
      </c>
      <c r="C692" s="153" t="s">
        <v>3139</v>
      </c>
      <c r="D692" s="154" t="s">
        <v>468</v>
      </c>
      <c r="E692" s="133" t="s">
        <v>3140</v>
      </c>
      <c r="F692" s="134" t="s">
        <v>3131</v>
      </c>
      <c r="G692" s="134"/>
      <c r="H692" s="134" t="s">
        <v>454</v>
      </c>
      <c r="I692" s="137"/>
      <c r="J692" s="47" t="str">
        <f t="shared" si="10"/>
        <v>15</v>
      </c>
    </row>
    <row r="693" spans="1:10" ht="17.25" customHeight="1">
      <c r="A693" s="134">
        <v>6</v>
      </c>
      <c r="B693" s="147" t="s">
        <v>3141</v>
      </c>
      <c r="C693" s="153" t="s">
        <v>3142</v>
      </c>
      <c r="D693" s="154" t="s">
        <v>468</v>
      </c>
      <c r="E693" s="133" t="s">
        <v>1267</v>
      </c>
      <c r="F693" s="134" t="s">
        <v>3131</v>
      </c>
      <c r="G693" s="134"/>
      <c r="H693" s="134" t="s">
        <v>474</v>
      </c>
      <c r="I693" s="137"/>
      <c r="J693" s="47" t="str">
        <f t="shared" si="10"/>
        <v>15</v>
      </c>
    </row>
    <row r="694" spans="1:10" ht="17.25" customHeight="1">
      <c r="A694" s="141">
        <v>7</v>
      </c>
      <c r="B694" s="147" t="s">
        <v>3143</v>
      </c>
      <c r="C694" s="153" t="s">
        <v>1960</v>
      </c>
      <c r="D694" s="154" t="s">
        <v>1789</v>
      </c>
      <c r="E694" s="133" t="s">
        <v>764</v>
      </c>
      <c r="F694" s="134" t="s">
        <v>3131</v>
      </c>
      <c r="G694" s="134"/>
      <c r="H694" s="134" t="s">
        <v>474</v>
      </c>
      <c r="I694" s="138" t="s">
        <v>2686</v>
      </c>
      <c r="J694" s="47" t="str">
        <f t="shared" si="10"/>
        <v>15</v>
      </c>
    </row>
    <row r="695" spans="1:10" ht="17.25" customHeight="1">
      <c r="A695" s="134">
        <v>8</v>
      </c>
      <c r="B695" s="147" t="s">
        <v>3144</v>
      </c>
      <c r="C695" s="153" t="s">
        <v>3145</v>
      </c>
      <c r="D695" s="154" t="s">
        <v>3146</v>
      </c>
      <c r="E695" s="133" t="s">
        <v>3147</v>
      </c>
      <c r="F695" s="134" t="s">
        <v>3131</v>
      </c>
      <c r="G695" s="134"/>
      <c r="H695" s="134" t="s">
        <v>474</v>
      </c>
      <c r="I695" s="137"/>
      <c r="J695" s="47" t="str">
        <f t="shared" si="10"/>
        <v>15</v>
      </c>
    </row>
    <row r="696" spans="1:10" ht="17.25" customHeight="1">
      <c r="A696" s="141">
        <v>9</v>
      </c>
      <c r="B696" s="147" t="s">
        <v>3148</v>
      </c>
      <c r="C696" s="153" t="s">
        <v>3149</v>
      </c>
      <c r="D696" s="154" t="s">
        <v>481</v>
      </c>
      <c r="E696" s="133" t="s">
        <v>2119</v>
      </c>
      <c r="F696" s="134" t="s">
        <v>3131</v>
      </c>
      <c r="G696" s="134"/>
      <c r="H696" s="134" t="s">
        <v>474</v>
      </c>
      <c r="I696" s="138" t="s">
        <v>2354</v>
      </c>
      <c r="J696" s="47" t="str">
        <f t="shared" si="10"/>
        <v>15</v>
      </c>
    </row>
    <row r="697" spans="1:10" ht="17.25" customHeight="1">
      <c r="A697" s="134">
        <v>10</v>
      </c>
      <c r="B697" s="147" t="s">
        <v>3150</v>
      </c>
      <c r="C697" s="153" t="s">
        <v>3151</v>
      </c>
      <c r="D697" s="154" t="s">
        <v>679</v>
      </c>
      <c r="E697" s="133" t="s">
        <v>1935</v>
      </c>
      <c r="F697" s="134" t="s">
        <v>3131</v>
      </c>
      <c r="G697" s="134"/>
      <c r="H697" s="134" t="s">
        <v>474</v>
      </c>
      <c r="I697" s="137"/>
      <c r="J697" s="47" t="str">
        <f t="shared" si="10"/>
        <v>15</v>
      </c>
    </row>
    <row r="698" spans="1:10" ht="17.25" customHeight="1">
      <c r="A698" s="141">
        <v>11</v>
      </c>
      <c r="B698" s="147" t="s">
        <v>3152</v>
      </c>
      <c r="C698" s="153" t="s">
        <v>3153</v>
      </c>
      <c r="D698" s="154" t="s">
        <v>683</v>
      </c>
      <c r="E698" s="133" t="s">
        <v>676</v>
      </c>
      <c r="F698" s="134" t="s">
        <v>3131</v>
      </c>
      <c r="G698" s="134"/>
      <c r="H698" s="134" t="s">
        <v>474</v>
      </c>
      <c r="I698" s="137"/>
      <c r="J698" s="47" t="str">
        <f t="shared" si="10"/>
        <v>15</v>
      </c>
    </row>
    <row r="699" spans="1:10" ht="17.25" customHeight="1">
      <c r="A699" s="134">
        <v>12</v>
      </c>
      <c r="B699" s="147" t="s">
        <v>3154</v>
      </c>
      <c r="C699" s="153" t="s">
        <v>2451</v>
      </c>
      <c r="D699" s="154" t="s">
        <v>2876</v>
      </c>
      <c r="E699" s="133" t="s">
        <v>2538</v>
      </c>
      <c r="F699" s="134" t="s">
        <v>3131</v>
      </c>
      <c r="G699" s="134"/>
      <c r="H699" s="134" t="s">
        <v>474</v>
      </c>
      <c r="I699" s="137"/>
      <c r="J699" s="47" t="str">
        <f t="shared" si="10"/>
        <v>15</v>
      </c>
    </row>
    <row r="700" spans="1:10" ht="17.25" customHeight="1">
      <c r="A700" s="141">
        <v>13</v>
      </c>
      <c r="B700" s="147" t="s">
        <v>3155</v>
      </c>
      <c r="C700" s="153" t="s">
        <v>682</v>
      </c>
      <c r="D700" s="154" t="s">
        <v>3156</v>
      </c>
      <c r="E700" s="133" t="s">
        <v>1281</v>
      </c>
      <c r="F700" s="134" t="s">
        <v>3131</v>
      </c>
      <c r="G700" s="134"/>
      <c r="H700" s="134" t="s">
        <v>474</v>
      </c>
      <c r="I700" s="137"/>
      <c r="J700" s="47" t="str">
        <f t="shared" si="10"/>
        <v>15</v>
      </c>
    </row>
    <row r="701" spans="1:10" ht="17.25" customHeight="1">
      <c r="A701" s="134">
        <v>14</v>
      </c>
      <c r="B701" s="147" t="s">
        <v>3157</v>
      </c>
      <c r="C701" s="153" t="s">
        <v>643</v>
      </c>
      <c r="D701" s="154" t="s">
        <v>1249</v>
      </c>
      <c r="E701" s="133" t="s">
        <v>3158</v>
      </c>
      <c r="F701" s="134" t="s">
        <v>3131</v>
      </c>
      <c r="G701" s="135" t="s">
        <v>604</v>
      </c>
      <c r="H701" s="134" t="s">
        <v>474</v>
      </c>
      <c r="I701" s="137"/>
      <c r="J701" s="47" t="str">
        <f t="shared" si="10"/>
        <v>15</v>
      </c>
    </row>
    <row r="702" spans="1:10" ht="17.25" customHeight="1">
      <c r="A702" s="141">
        <v>15</v>
      </c>
      <c r="B702" s="147" t="s">
        <v>3159</v>
      </c>
      <c r="C702" s="153" t="s">
        <v>3160</v>
      </c>
      <c r="D702" s="154" t="s">
        <v>695</v>
      </c>
      <c r="E702" s="133" t="s">
        <v>2575</v>
      </c>
      <c r="F702" s="134" t="s">
        <v>3131</v>
      </c>
      <c r="G702" s="134"/>
      <c r="H702" s="134" t="s">
        <v>474</v>
      </c>
      <c r="I702" s="137"/>
      <c r="J702" s="47" t="str">
        <f t="shared" si="10"/>
        <v>15</v>
      </c>
    </row>
    <row r="703" spans="1:10" ht="17.25" customHeight="1">
      <c r="A703" s="134">
        <v>16</v>
      </c>
      <c r="B703" s="147" t="s">
        <v>3161</v>
      </c>
      <c r="C703" s="153" t="s">
        <v>3162</v>
      </c>
      <c r="D703" s="154" t="s">
        <v>710</v>
      </c>
      <c r="E703" s="133" t="s">
        <v>2586</v>
      </c>
      <c r="F703" s="134" t="s">
        <v>3131</v>
      </c>
      <c r="G703" s="134"/>
      <c r="H703" s="134" t="s">
        <v>474</v>
      </c>
      <c r="I703" s="137"/>
      <c r="J703" s="47" t="str">
        <f t="shared" si="10"/>
        <v>15</v>
      </c>
    </row>
    <row r="704" spans="1:10" ht="17.25" customHeight="1">
      <c r="A704" s="141">
        <v>17</v>
      </c>
      <c r="B704" s="147" t="s">
        <v>3163</v>
      </c>
      <c r="C704" s="153" t="s">
        <v>1596</v>
      </c>
      <c r="D704" s="154" t="s">
        <v>1544</v>
      </c>
      <c r="E704" s="133" t="s">
        <v>2374</v>
      </c>
      <c r="F704" s="134" t="s">
        <v>3131</v>
      </c>
      <c r="G704" s="134"/>
      <c r="H704" s="134" t="s">
        <v>454</v>
      </c>
      <c r="I704" s="137"/>
      <c r="J704" s="47" t="str">
        <f t="shared" si="10"/>
        <v>15</v>
      </c>
    </row>
    <row r="705" spans="1:10" ht="17.25" customHeight="1">
      <c r="A705" s="134">
        <v>18</v>
      </c>
      <c r="B705" s="147" t="s">
        <v>3164</v>
      </c>
      <c r="C705" s="153" t="s">
        <v>649</v>
      </c>
      <c r="D705" s="154" t="s">
        <v>518</v>
      </c>
      <c r="E705" s="133" t="s">
        <v>637</v>
      </c>
      <c r="F705" s="134" t="s">
        <v>3131</v>
      </c>
      <c r="G705" s="134"/>
      <c r="H705" s="134" t="s">
        <v>474</v>
      </c>
      <c r="I705" s="137"/>
      <c r="J705" s="47" t="str">
        <f t="shared" si="10"/>
        <v>15</v>
      </c>
    </row>
    <row r="706" spans="1:10" ht="17.25" customHeight="1">
      <c r="A706" s="141">
        <v>19</v>
      </c>
      <c r="B706" s="147" t="s">
        <v>3165</v>
      </c>
      <c r="C706" s="153" t="s">
        <v>3166</v>
      </c>
      <c r="D706" s="154" t="s">
        <v>726</v>
      </c>
      <c r="E706" s="133" t="s">
        <v>2714</v>
      </c>
      <c r="F706" s="134" t="s">
        <v>3131</v>
      </c>
      <c r="G706" s="134"/>
      <c r="H706" s="134" t="s">
        <v>474</v>
      </c>
      <c r="I706" s="138" t="s">
        <v>2490</v>
      </c>
      <c r="J706" s="47" t="str">
        <f t="shared" si="10"/>
        <v>15</v>
      </c>
    </row>
    <row r="707" spans="1:10" ht="17.25" customHeight="1">
      <c r="A707" s="134">
        <v>20</v>
      </c>
      <c r="B707" s="147" t="s">
        <v>3167</v>
      </c>
      <c r="C707" s="153" t="s">
        <v>3168</v>
      </c>
      <c r="D707" s="154" t="s">
        <v>543</v>
      </c>
      <c r="E707" s="133" t="s">
        <v>3169</v>
      </c>
      <c r="F707" s="134" t="s">
        <v>3131</v>
      </c>
      <c r="G707" s="134"/>
      <c r="H707" s="134" t="s">
        <v>474</v>
      </c>
      <c r="I707" s="137"/>
      <c r="J707" s="47" t="str">
        <f t="shared" ref="J707:J770" si="11">LEFT(F707,2)</f>
        <v>15</v>
      </c>
    </row>
    <row r="708" spans="1:10" ht="17.25" customHeight="1">
      <c r="A708" s="141">
        <v>21</v>
      </c>
      <c r="B708" s="147" t="s">
        <v>3170</v>
      </c>
      <c r="C708" s="153" t="s">
        <v>1632</v>
      </c>
      <c r="D708" s="154" t="s">
        <v>543</v>
      </c>
      <c r="E708" s="133" t="s">
        <v>2737</v>
      </c>
      <c r="F708" s="134" t="s">
        <v>3131</v>
      </c>
      <c r="G708" s="134"/>
      <c r="H708" s="134" t="s">
        <v>474</v>
      </c>
      <c r="I708" s="137"/>
      <c r="J708" s="47" t="str">
        <f t="shared" si="11"/>
        <v>15</v>
      </c>
    </row>
    <row r="709" spans="1:10" ht="17.25" customHeight="1">
      <c r="A709" s="134">
        <v>22</v>
      </c>
      <c r="B709" s="147" t="s">
        <v>3171</v>
      </c>
      <c r="C709" s="153" t="s">
        <v>2237</v>
      </c>
      <c r="D709" s="154" t="s">
        <v>3172</v>
      </c>
      <c r="E709" s="133" t="s">
        <v>882</v>
      </c>
      <c r="F709" s="134" t="s">
        <v>3131</v>
      </c>
      <c r="G709" s="134"/>
      <c r="H709" s="134" t="s">
        <v>474</v>
      </c>
      <c r="I709" s="137"/>
      <c r="J709" s="47" t="str">
        <f t="shared" si="11"/>
        <v>15</v>
      </c>
    </row>
    <row r="710" spans="1:10" ht="17.25" customHeight="1">
      <c r="A710" s="141">
        <v>23</v>
      </c>
      <c r="B710" s="147" t="s">
        <v>3173</v>
      </c>
      <c r="C710" s="153" t="s">
        <v>3084</v>
      </c>
      <c r="D710" s="154" t="s">
        <v>3174</v>
      </c>
      <c r="E710" s="133" t="s">
        <v>3079</v>
      </c>
      <c r="F710" s="134" t="s">
        <v>3131</v>
      </c>
      <c r="G710" s="134"/>
      <c r="H710" s="134" t="s">
        <v>474</v>
      </c>
      <c r="I710" s="137"/>
      <c r="J710" s="47" t="str">
        <f t="shared" si="11"/>
        <v>15</v>
      </c>
    </row>
    <row r="711" spans="1:10" ht="17.25" customHeight="1">
      <c r="A711" s="134">
        <v>24</v>
      </c>
      <c r="B711" s="147" t="s">
        <v>3175</v>
      </c>
      <c r="C711" s="153" t="s">
        <v>2053</v>
      </c>
      <c r="D711" s="154" t="s">
        <v>554</v>
      </c>
      <c r="E711" s="133" t="s">
        <v>3176</v>
      </c>
      <c r="F711" s="134" t="s">
        <v>3131</v>
      </c>
      <c r="G711" s="134"/>
      <c r="H711" s="134" t="s">
        <v>474</v>
      </c>
      <c r="I711" s="137"/>
      <c r="J711" s="47" t="str">
        <f t="shared" si="11"/>
        <v>15</v>
      </c>
    </row>
    <row r="712" spans="1:10" ht="17.25" customHeight="1">
      <c r="A712" s="141">
        <v>25</v>
      </c>
      <c r="B712" s="147" t="s">
        <v>3177</v>
      </c>
      <c r="C712" s="153" t="s">
        <v>1276</v>
      </c>
      <c r="D712" s="154" t="s">
        <v>1302</v>
      </c>
      <c r="E712" s="133" t="s">
        <v>2164</v>
      </c>
      <c r="F712" s="134" t="s">
        <v>3131</v>
      </c>
      <c r="G712" s="134"/>
      <c r="H712" s="134" t="s">
        <v>454</v>
      </c>
      <c r="I712" s="137"/>
      <c r="J712" s="47" t="str">
        <f t="shared" si="11"/>
        <v>15</v>
      </c>
    </row>
    <row r="713" spans="1:10" ht="17.25" customHeight="1">
      <c r="A713" s="134">
        <v>26</v>
      </c>
      <c r="B713" s="147" t="s">
        <v>3178</v>
      </c>
      <c r="C713" s="153" t="s">
        <v>3179</v>
      </c>
      <c r="D713" s="154" t="s">
        <v>745</v>
      </c>
      <c r="E713" s="133" t="s">
        <v>1628</v>
      </c>
      <c r="F713" s="134" t="s">
        <v>3131</v>
      </c>
      <c r="G713" s="134"/>
      <c r="H713" s="134" t="s">
        <v>474</v>
      </c>
      <c r="I713" s="137"/>
      <c r="J713" s="47" t="str">
        <f t="shared" si="11"/>
        <v>15</v>
      </c>
    </row>
    <row r="714" spans="1:10" ht="17.25" customHeight="1">
      <c r="A714" s="141">
        <v>27</v>
      </c>
      <c r="B714" s="147" t="s">
        <v>3180</v>
      </c>
      <c r="C714" s="153" t="s">
        <v>3181</v>
      </c>
      <c r="D714" s="154" t="s">
        <v>2907</v>
      </c>
      <c r="E714" s="133" t="s">
        <v>912</v>
      </c>
      <c r="F714" s="134" t="s">
        <v>3131</v>
      </c>
      <c r="G714" s="134"/>
      <c r="H714" s="134" t="s">
        <v>474</v>
      </c>
      <c r="I714" s="137"/>
      <c r="J714" s="47" t="str">
        <f t="shared" si="11"/>
        <v>15</v>
      </c>
    </row>
    <row r="715" spans="1:10" ht="17.25" customHeight="1">
      <c r="A715" s="134">
        <v>28</v>
      </c>
      <c r="B715" s="147" t="s">
        <v>3182</v>
      </c>
      <c r="C715" s="153" t="s">
        <v>3183</v>
      </c>
      <c r="D715" s="154" t="s">
        <v>3184</v>
      </c>
      <c r="E715" s="133" t="s">
        <v>1628</v>
      </c>
      <c r="F715" s="134" t="s">
        <v>3131</v>
      </c>
      <c r="G715" s="134"/>
      <c r="H715" s="134" t="s">
        <v>474</v>
      </c>
      <c r="I715" s="137"/>
      <c r="J715" s="47" t="str">
        <f t="shared" si="11"/>
        <v>15</v>
      </c>
    </row>
    <row r="716" spans="1:10" ht="17.25" customHeight="1">
      <c r="A716" s="141">
        <v>29</v>
      </c>
      <c r="B716" s="147" t="s">
        <v>3185</v>
      </c>
      <c r="C716" s="153" t="s">
        <v>3186</v>
      </c>
      <c r="D716" s="154" t="s">
        <v>763</v>
      </c>
      <c r="E716" s="133" t="s">
        <v>1256</v>
      </c>
      <c r="F716" s="134" t="s">
        <v>3131</v>
      </c>
      <c r="G716" s="134"/>
      <c r="H716" s="134" t="s">
        <v>454</v>
      </c>
      <c r="I716" s="137"/>
      <c r="J716" s="47" t="str">
        <f t="shared" si="11"/>
        <v>15</v>
      </c>
    </row>
    <row r="717" spans="1:10" ht="17.25" customHeight="1">
      <c r="A717" s="134">
        <v>30</v>
      </c>
      <c r="B717" s="147" t="s">
        <v>3187</v>
      </c>
      <c r="C717" s="153" t="s">
        <v>857</v>
      </c>
      <c r="D717" s="154" t="s">
        <v>3188</v>
      </c>
      <c r="E717" s="133" t="s">
        <v>2579</v>
      </c>
      <c r="F717" s="134" t="s">
        <v>3131</v>
      </c>
      <c r="G717" s="135" t="s">
        <v>43</v>
      </c>
      <c r="H717" s="134" t="s">
        <v>474</v>
      </c>
      <c r="I717" s="137"/>
      <c r="J717" s="47" t="str">
        <f t="shared" si="11"/>
        <v>15</v>
      </c>
    </row>
    <row r="718" spans="1:10" ht="17.25" customHeight="1">
      <c r="A718" s="141">
        <v>31</v>
      </c>
      <c r="B718" s="147" t="s">
        <v>3189</v>
      </c>
      <c r="C718" s="153" t="s">
        <v>678</v>
      </c>
      <c r="D718" s="154" t="s">
        <v>970</v>
      </c>
      <c r="E718" s="133" t="s">
        <v>1157</v>
      </c>
      <c r="F718" s="134" t="s">
        <v>3131</v>
      </c>
      <c r="G718" s="134"/>
      <c r="H718" s="134" t="s">
        <v>474</v>
      </c>
      <c r="I718" s="137"/>
      <c r="J718" s="47" t="str">
        <f t="shared" si="11"/>
        <v>15</v>
      </c>
    </row>
    <row r="719" spans="1:10" ht="17.25" customHeight="1">
      <c r="A719" s="134">
        <v>32</v>
      </c>
      <c r="B719" s="147" t="s">
        <v>3190</v>
      </c>
      <c r="C719" s="153" t="s">
        <v>3191</v>
      </c>
      <c r="D719" s="154" t="s">
        <v>783</v>
      </c>
      <c r="E719" s="133" t="s">
        <v>3192</v>
      </c>
      <c r="F719" s="134" t="s">
        <v>3131</v>
      </c>
      <c r="G719" s="134"/>
      <c r="H719" s="134" t="s">
        <v>474</v>
      </c>
      <c r="I719" s="137"/>
      <c r="J719" s="47" t="str">
        <f t="shared" si="11"/>
        <v>15</v>
      </c>
    </row>
    <row r="720" spans="1:10" ht="17.25" customHeight="1">
      <c r="A720" s="141">
        <v>33</v>
      </c>
      <c r="B720" s="147" t="s">
        <v>3193</v>
      </c>
      <c r="C720" s="153" t="s">
        <v>3194</v>
      </c>
      <c r="D720" s="154" t="s">
        <v>3195</v>
      </c>
      <c r="E720" s="133" t="s">
        <v>1006</v>
      </c>
      <c r="F720" s="134" t="s">
        <v>3131</v>
      </c>
      <c r="G720" s="134"/>
      <c r="H720" s="134" t="s">
        <v>454</v>
      </c>
      <c r="I720" s="137"/>
      <c r="J720" s="47" t="str">
        <f t="shared" si="11"/>
        <v>15</v>
      </c>
    </row>
    <row r="721" spans="1:10" ht="17.25" customHeight="1">
      <c r="A721" s="134">
        <v>34</v>
      </c>
      <c r="B721" s="147" t="s">
        <v>3196</v>
      </c>
      <c r="C721" s="153" t="s">
        <v>3197</v>
      </c>
      <c r="D721" s="154" t="s">
        <v>602</v>
      </c>
      <c r="E721" s="133" t="s">
        <v>1600</v>
      </c>
      <c r="F721" s="134" t="s">
        <v>3131</v>
      </c>
      <c r="G721" s="134"/>
      <c r="H721" s="134" t="s">
        <v>474</v>
      </c>
      <c r="I721" s="137"/>
      <c r="J721" s="47" t="str">
        <f t="shared" si="11"/>
        <v>15</v>
      </c>
    </row>
    <row r="722" spans="1:10" ht="17.25" customHeight="1">
      <c r="A722" s="141">
        <v>35</v>
      </c>
      <c r="B722" s="147" t="s">
        <v>3198</v>
      </c>
      <c r="C722" s="153" t="s">
        <v>1796</v>
      </c>
      <c r="D722" s="154" t="s">
        <v>1325</v>
      </c>
      <c r="E722" s="133" t="s">
        <v>3064</v>
      </c>
      <c r="F722" s="134" t="s">
        <v>3131</v>
      </c>
      <c r="G722" s="135" t="s">
        <v>483</v>
      </c>
      <c r="H722" s="134" t="s">
        <v>474</v>
      </c>
      <c r="I722" s="137"/>
      <c r="J722" s="47" t="str">
        <f t="shared" si="11"/>
        <v>15</v>
      </c>
    </row>
    <row r="723" spans="1:10" ht="17.25" customHeight="1">
      <c r="A723" s="134">
        <v>36</v>
      </c>
      <c r="B723" s="147" t="s">
        <v>3199</v>
      </c>
      <c r="C723" s="153" t="s">
        <v>1357</v>
      </c>
      <c r="D723" s="154" t="s">
        <v>1325</v>
      </c>
      <c r="E723" s="133" t="s">
        <v>797</v>
      </c>
      <c r="F723" s="134" t="s">
        <v>3131</v>
      </c>
      <c r="G723" s="134"/>
      <c r="H723" s="134" t="s">
        <v>474</v>
      </c>
      <c r="I723" s="137"/>
      <c r="J723" s="47" t="str">
        <f t="shared" si="11"/>
        <v>15</v>
      </c>
    </row>
    <row r="724" spans="1:10" ht="17.25" customHeight="1">
      <c r="A724" s="141">
        <v>37</v>
      </c>
      <c r="B724" s="147" t="s">
        <v>3200</v>
      </c>
      <c r="C724" s="153" t="s">
        <v>560</v>
      </c>
      <c r="D724" s="154" t="s">
        <v>3201</v>
      </c>
      <c r="E724" s="133" t="s">
        <v>3202</v>
      </c>
      <c r="F724" s="134" t="s">
        <v>3131</v>
      </c>
      <c r="G724" s="134"/>
      <c r="H724" s="134" t="s">
        <v>454</v>
      </c>
      <c r="I724" s="137"/>
      <c r="J724" s="47" t="str">
        <f t="shared" si="11"/>
        <v>15</v>
      </c>
    </row>
    <row r="725" spans="1:10" ht="17.25" customHeight="1">
      <c r="A725" s="134">
        <v>38</v>
      </c>
      <c r="B725" s="147" t="s">
        <v>3203</v>
      </c>
      <c r="C725" s="153" t="s">
        <v>843</v>
      </c>
      <c r="D725" s="154" t="s">
        <v>1995</v>
      </c>
      <c r="E725" s="133" t="s">
        <v>1068</v>
      </c>
      <c r="F725" s="134" t="s">
        <v>3131</v>
      </c>
      <c r="G725" s="134"/>
      <c r="H725" s="134" t="s">
        <v>474</v>
      </c>
      <c r="I725" s="137"/>
      <c r="J725" s="47" t="str">
        <f t="shared" si="11"/>
        <v>15</v>
      </c>
    </row>
    <row r="726" spans="1:10" ht="17.25" customHeight="1">
      <c r="A726" s="141">
        <v>39</v>
      </c>
      <c r="B726" s="147" t="s">
        <v>3204</v>
      </c>
      <c r="C726" s="153" t="s">
        <v>3205</v>
      </c>
      <c r="D726" s="154" t="s">
        <v>607</v>
      </c>
      <c r="E726" s="133" t="s">
        <v>1320</v>
      </c>
      <c r="F726" s="134" t="s">
        <v>3131</v>
      </c>
      <c r="G726" s="134"/>
      <c r="H726" s="134" t="s">
        <v>454</v>
      </c>
      <c r="I726" s="137"/>
      <c r="J726" s="47" t="str">
        <f t="shared" si="11"/>
        <v>15</v>
      </c>
    </row>
    <row r="727" spans="1:10" ht="17.25" customHeight="1">
      <c r="A727" s="134">
        <v>40</v>
      </c>
      <c r="B727" s="147" t="s">
        <v>3206</v>
      </c>
      <c r="C727" s="153" t="s">
        <v>3207</v>
      </c>
      <c r="D727" s="154" t="s">
        <v>3208</v>
      </c>
      <c r="E727" s="133" t="s">
        <v>3209</v>
      </c>
      <c r="F727" s="134" t="s">
        <v>3131</v>
      </c>
      <c r="G727" s="134"/>
      <c r="H727" s="134" t="s">
        <v>454</v>
      </c>
      <c r="I727" s="137"/>
      <c r="J727" s="47" t="str">
        <f t="shared" si="11"/>
        <v>15</v>
      </c>
    </row>
    <row r="728" spans="1:10" ht="17.25" customHeight="1">
      <c r="A728" s="141">
        <v>41</v>
      </c>
      <c r="B728" s="147" t="s">
        <v>3210</v>
      </c>
      <c r="C728" s="153" t="s">
        <v>3211</v>
      </c>
      <c r="D728" s="154" t="s">
        <v>809</v>
      </c>
      <c r="E728" s="133" t="s">
        <v>1895</v>
      </c>
      <c r="F728" s="134" t="s">
        <v>3131</v>
      </c>
      <c r="G728" s="134"/>
      <c r="H728" s="134" t="s">
        <v>474</v>
      </c>
      <c r="I728" s="137"/>
      <c r="J728" s="47" t="str">
        <f t="shared" si="11"/>
        <v>15</v>
      </c>
    </row>
    <row r="729" spans="1:10" ht="17.25" customHeight="1">
      <c r="A729" s="134">
        <v>42</v>
      </c>
      <c r="B729" s="147" t="s">
        <v>3212</v>
      </c>
      <c r="C729" s="153" t="s">
        <v>3213</v>
      </c>
      <c r="D729" s="154" t="s">
        <v>611</v>
      </c>
      <c r="E729" s="133" t="s">
        <v>736</v>
      </c>
      <c r="F729" s="134" t="s">
        <v>3131</v>
      </c>
      <c r="G729" s="134"/>
      <c r="H729" s="134" t="s">
        <v>454</v>
      </c>
      <c r="I729" s="137"/>
      <c r="J729" s="47" t="str">
        <f t="shared" si="11"/>
        <v>15</v>
      </c>
    </row>
    <row r="730" spans="1:10" ht="17.25" customHeight="1">
      <c r="A730" s="141">
        <v>43</v>
      </c>
      <c r="B730" s="147" t="s">
        <v>3214</v>
      </c>
      <c r="C730" s="153" t="s">
        <v>869</v>
      </c>
      <c r="D730" s="154" t="s">
        <v>619</v>
      </c>
      <c r="E730" s="133" t="s">
        <v>711</v>
      </c>
      <c r="F730" s="134" t="s">
        <v>3131</v>
      </c>
      <c r="G730" s="134"/>
      <c r="H730" s="134" t="s">
        <v>474</v>
      </c>
      <c r="I730" s="137"/>
      <c r="J730" s="47" t="str">
        <f t="shared" si="11"/>
        <v>15</v>
      </c>
    </row>
    <row r="731" spans="1:10" ht="17.25" customHeight="1">
      <c r="A731" s="134">
        <v>44</v>
      </c>
      <c r="B731" s="147" t="s">
        <v>3215</v>
      </c>
      <c r="C731" s="153" t="s">
        <v>471</v>
      </c>
      <c r="D731" s="154" t="s">
        <v>619</v>
      </c>
      <c r="E731" s="133" t="s">
        <v>3216</v>
      </c>
      <c r="F731" s="134" t="s">
        <v>3131</v>
      </c>
      <c r="G731" s="134"/>
      <c r="H731" s="134" t="s">
        <v>474</v>
      </c>
      <c r="I731" s="138" t="s">
        <v>2686</v>
      </c>
      <c r="J731" s="47" t="str">
        <f t="shared" si="11"/>
        <v>15</v>
      </c>
    </row>
    <row r="732" spans="1:10" ht="17.25" customHeight="1">
      <c r="A732" s="141">
        <v>45</v>
      </c>
      <c r="B732" s="147" t="s">
        <v>3217</v>
      </c>
      <c r="C732" s="153" t="s">
        <v>3218</v>
      </c>
      <c r="D732" s="154" t="s">
        <v>631</v>
      </c>
      <c r="E732" s="133" t="s">
        <v>3219</v>
      </c>
      <c r="F732" s="134" t="s">
        <v>3131</v>
      </c>
      <c r="G732" s="134"/>
      <c r="H732" s="134" t="s">
        <v>474</v>
      </c>
      <c r="I732" s="137"/>
      <c r="J732" s="47" t="str">
        <f t="shared" si="11"/>
        <v>15</v>
      </c>
    </row>
    <row r="733" spans="1:10" ht="17.25" customHeight="1">
      <c r="A733" s="134">
        <v>46</v>
      </c>
      <c r="B733" s="147" t="s">
        <v>3220</v>
      </c>
      <c r="C733" s="153" t="s">
        <v>1740</v>
      </c>
      <c r="D733" s="154" t="s">
        <v>631</v>
      </c>
      <c r="E733" s="133" t="s">
        <v>2948</v>
      </c>
      <c r="F733" s="134" t="s">
        <v>3131</v>
      </c>
      <c r="G733" s="134"/>
      <c r="H733" s="134" t="s">
        <v>474</v>
      </c>
      <c r="I733" s="137"/>
      <c r="J733" s="47" t="str">
        <f t="shared" si="11"/>
        <v>15</v>
      </c>
    </row>
    <row r="734" spans="1:10" ht="17.25" customHeight="1">
      <c r="A734" s="141">
        <v>47</v>
      </c>
      <c r="B734" s="147" t="s">
        <v>3221</v>
      </c>
      <c r="C734" s="153" t="s">
        <v>2308</v>
      </c>
      <c r="D734" s="154" t="s">
        <v>631</v>
      </c>
      <c r="E734" s="133" t="s">
        <v>1638</v>
      </c>
      <c r="F734" s="134" t="s">
        <v>3131</v>
      </c>
      <c r="G734" s="134"/>
      <c r="H734" s="134" t="s">
        <v>474</v>
      </c>
      <c r="I734" s="138" t="s">
        <v>1158</v>
      </c>
      <c r="J734" s="47" t="str">
        <f t="shared" si="11"/>
        <v>15</v>
      </c>
    </row>
    <row r="735" spans="1:10" ht="17.25" customHeight="1">
      <c r="A735" s="134">
        <v>48</v>
      </c>
      <c r="B735" s="147" t="s">
        <v>3222</v>
      </c>
      <c r="C735" s="153" t="s">
        <v>1986</v>
      </c>
      <c r="D735" s="154" t="s">
        <v>631</v>
      </c>
      <c r="E735" s="133" t="s">
        <v>1196</v>
      </c>
      <c r="F735" s="134" t="s">
        <v>3131</v>
      </c>
      <c r="G735" s="134"/>
      <c r="H735" s="134" t="s">
        <v>474</v>
      </c>
      <c r="I735" s="137"/>
      <c r="J735" s="47" t="str">
        <f t="shared" si="11"/>
        <v>15</v>
      </c>
    </row>
    <row r="736" spans="1:10" ht="17.25" customHeight="1">
      <c r="A736" s="141">
        <v>49</v>
      </c>
      <c r="B736" s="147" t="s">
        <v>3223</v>
      </c>
      <c r="C736" s="153" t="s">
        <v>1977</v>
      </c>
      <c r="D736" s="154" t="s">
        <v>1468</v>
      </c>
      <c r="E736" s="133" t="s">
        <v>3224</v>
      </c>
      <c r="F736" s="134" t="s">
        <v>3131</v>
      </c>
      <c r="G736" s="134"/>
      <c r="H736" s="134" t="s">
        <v>474</v>
      </c>
      <c r="I736" s="137"/>
      <c r="J736" s="47" t="str">
        <f t="shared" si="11"/>
        <v>15</v>
      </c>
    </row>
    <row r="737" spans="1:10" ht="17.25" customHeight="1">
      <c r="A737" s="134">
        <v>50</v>
      </c>
      <c r="B737" s="147" t="s">
        <v>3225</v>
      </c>
      <c r="C737" s="153" t="s">
        <v>3226</v>
      </c>
      <c r="D737" s="154" t="s">
        <v>833</v>
      </c>
      <c r="E737" s="133" t="s">
        <v>1196</v>
      </c>
      <c r="F737" s="134" t="s">
        <v>3131</v>
      </c>
      <c r="G737" s="134"/>
      <c r="H737" s="134" t="s">
        <v>454</v>
      </c>
      <c r="I737" s="137"/>
      <c r="J737" s="47" t="str">
        <f t="shared" si="11"/>
        <v>15</v>
      </c>
    </row>
    <row r="738" spans="1:10" ht="17.25" customHeight="1">
      <c r="A738" s="141">
        <v>51</v>
      </c>
      <c r="B738" s="147" t="s">
        <v>3227</v>
      </c>
      <c r="C738" s="153" t="s">
        <v>614</v>
      </c>
      <c r="D738" s="154" t="s">
        <v>850</v>
      </c>
      <c r="E738" s="133" t="s">
        <v>1812</v>
      </c>
      <c r="F738" s="134" t="s">
        <v>3131</v>
      </c>
      <c r="G738" s="134"/>
      <c r="H738" s="134" t="s">
        <v>474</v>
      </c>
      <c r="I738" s="138" t="s">
        <v>2490</v>
      </c>
      <c r="J738" s="47" t="str">
        <f t="shared" si="11"/>
        <v>15</v>
      </c>
    </row>
    <row r="739" spans="1:10" ht="17.25" customHeight="1">
      <c r="A739" s="134">
        <v>52</v>
      </c>
      <c r="B739" s="147" t="s">
        <v>3228</v>
      </c>
      <c r="C739" s="153" t="s">
        <v>1530</v>
      </c>
      <c r="D739" s="154" t="s">
        <v>850</v>
      </c>
      <c r="E739" s="133" t="s">
        <v>1951</v>
      </c>
      <c r="F739" s="134" t="s">
        <v>3131</v>
      </c>
      <c r="G739" s="134"/>
      <c r="H739" s="134" t="s">
        <v>474</v>
      </c>
      <c r="I739" s="137"/>
      <c r="J739" s="47" t="str">
        <f t="shared" si="11"/>
        <v>15</v>
      </c>
    </row>
    <row r="740" spans="1:10" ht="17.25" customHeight="1">
      <c r="A740" s="141">
        <v>53</v>
      </c>
      <c r="B740" s="147" t="s">
        <v>3229</v>
      </c>
      <c r="C740" s="153" t="s">
        <v>2807</v>
      </c>
      <c r="D740" s="154" t="s">
        <v>850</v>
      </c>
      <c r="E740" s="133" t="s">
        <v>1973</v>
      </c>
      <c r="F740" s="134" t="s">
        <v>3131</v>
      </c>
      <c r="G740" s="134"/>
      <c r="H740" s="134" t="s">
        <v>454</v>
      </c>
      <c r="I740" s="137"/>
      <c r="J740" s="47" t="str">
        <f t="shared" si="11"/>
        <v>15</v>
      </c>
    </row>
    <row r="741" spans="1:10" ht="17.25" customHeight="1">
      <c r="A741" s="134">
        <v>54</v>
      </c>
      <c r="B741" s="147" t="s">
        <v>3230</v>
      </c>
      <c r="C741" s="153" t="s">
        <v>1482</v>
      </c>
      <c r="D741" s="154" t="s">
        <v>656</v>
      </c>
      <c r="E741" s="133" t="s">
        <v>2454</v>
      </c>
      <c r="F741" s="134" t="s">
        <v>3131</v>
      </c>
      <c r="G741" s="134"/>
      <c r="H741" s="134" t="s">
        <v>454</v>
      </c>
      <c r="I741" s="137"/>
      <c r="J741" s="47" t="str">
        <f t="shared" si="11"/>
        <v>15</v>
      </c>
    </row>
    <row r="742" spans="1:10" ht="17.25" customHeight="1">
      <c r="A742" s="141">
        <v>55</v>
      </c>
      <c r="B742" s="147" t="s">
        <v>3231</v>
      </c>
      <c r="C742" s="153" t="s">
        <v>659</v>
      </c>
      <c r="D742" s="154" t="s">
        <v>656</v>
      </c>
      <c r="E742" s="133" t="s">
        <v>3232</v>
      </c>
      <c r="F742" s="134" t="s">
        <v>3131</v>
      </c>
      <c r="G742" s="134"/>
      <c r="H742" s="134" t="s">
        <v>454</v>
      </c>
      <c r="I742" s="137"/>
      <c r="J742" s="47" t="str">
        <f t="shared" si="11"/>
        <v>15</v>
      </c>
    </row>
    <row r="743" spans="1:10" ht="17.25" customHeight="1">
      <c r="A743" s="134">
        <v>56</v>
      </c>
      <c r="B743" s="147" t="s">
        <v>3233</v>
      </c>
      <c r="C743" s="153" t="s">
        <v>3234</v>
      </c>
      <c r="D743" s="154" t="s">
        <v>656</v>
      </c>
      <c r="E743" s="133" t="s">
        <v>3235</v>
      </c>
      <c r="F743" s="134" t="s">
        <v>3131</v>
      </c>
      <c r="G743" s="134"/>
      <c r="H743" s="134" t="s">
        <v>474</v>
      </c>
      <c r="I743" s="137"/>
      <c r="J743" s="47" t="str">
        <f t="shared" si="11"/>
        <v>15</v>
      </c>
    </row>
    <row r="744" spans="1:10" ht="17.25" customHeight="1">
      <c r="A744" s="141">
        <v>57</v>
      </c>
      <c r="B744" s="147" t="s">
        <v>3236</v>
      </c>
      <c r="C744" s="153" t="s">
        <v>3237</v>
      </c>
      <c r="D744" s="154" t="s">
        <v>858</v>
      </c>
      <c r="E744" s="133" t="s">
        <v>875</v>
      </c>
      <c r="F744" s="134" t="s">
        <v>3131</v>
      </c>
      <c r="G744" s="134"/>
      <c r="H744" s="134" t="s">
        <v>474</v>
      </c>
      <c r="I744" s="137"/>
      <c r="J744" s="47" t="str">
        <f t="shared" si="11"/>
        <v>15</v>
      </c>
    </row>
    <row r="745" spans="1:10" ht="17.25" customHeight="1">
      <c r="A745" s="134">
        <v>58</v>
      </c>
      <c r="B745" s="147" t="s">
        <v>3238</v>
      </c>
      <c r="C745" s="153" t="s">
        <v>614</v>
      </c>
      <c r="D745" s="154" t="s">
        <v>2729</v>
      </c>
      <c r="E745" s="133" t="s">
        <v>912</v>
      </c>
      <c r="F745" s="134" t="s">
        <v>3131</v>
      </c>
      <c r="G745" s="134"/>
      <c r="H745" s="134" t="s">
        <v>474</v>
      </c>
      <c r="I745" s="137"/>
      <c r="J745" s="47" t="str">
        <f t="shared" si="11"/>
        <v>15</v>
      </c>
    </row>
    <row r="746" spans="1:10" ht="17.25" customHeight="1">
      <c r="A746" s="141">
        <v>59</v>
      </c>
      <c r="B746" s="147" t="s">
        <v>3239</v>
      </c>
      <c r="C746" s="153" t="s">
        <v>1276</v>
      </c>
      <c r="D746" s="154" t="s">
        <v>862</v>
      </c>
      <c r="E746" s="133" t="s">
        <v>906</v>
      </c>
      <c r="F746" s="134" t="s">
        <v>3131</v>
      </c>
      <c r="G746" s="134"/>
      <c r="H746" s="134" t="s">
        <v>474</v>
      </c>
      <c r="I746" s="137"/>
      <c r="J746" s="47" t="str">
        <f t="shared" si="11"/>
        <v>15</v>
      </c>
    </row>
    <row r="747" spans="1:10" ht="17.25" hidden="1" customHeight="1">
      <c r="A747" s="134">
        <v>1</v>
      </c>
      <c r="B747" s="147" t="s">
        <v>3240</v>
      </c>
      <c r="C747" s="153" t="s">
        <v>3241</v>
      </c>
      <c r="D747" s="154" t="s">
        <v>460</v>
      </c>
      <c r="E747" s="133" t="s">
        <v>1410</v>
      </c>
      <c r="F747" s="136" t="s">
        <v>260</v>
      </c>
      <c r="G747" s="134"/>
      <c r="H747" s="134" t="s">
        <v>474</v>
      </c>
      <c r="I747" s="137"/>
      <c r="J747" s="47" t="str">
        <f t="shared" si="11"/>
        <v>15</v>
      </c>
    </row>
    <row r="748" spans="1:10" ht="17.25" hidden="1" customHeight="1">
      <c r="A748" s="134">
        <v>2</v>
      </c>
      <c r="B748" s="147" t="s">
        <v>3242</v>
      </c>
      <c r="C748" s="153" t="s">
        <v>2511</v>
      </c>
      <c r="D748" s="154" t="s">
        <v>3243</v>
      </c>
      <c r="E748" s="133" t="s">
        <v>1723</v>
      </c>
      <c r="F748" s="134" t="s">
        <v>260</v>
      </c>
      <c r="G748" s="134"/>
      <c r="H748" s="134" t="s">
        <v>474</v>
      </c>
      <c r="I748" s="137"/>
      <c r="J748" s="47" t="str">
        <f t="shared" si="11"/>
        <v>15</v>
      </c>
    </row>
    <row r="749" spans="1:10" ht="17.25" hidden="1" customHeight="1">
      <c r="A749" s="134">
        <v>3</v>
      </c>
      <c r="B749" s="147" t="s">
        <v>3244</v>
      </c>
      <c r="C749" s="153" t="s">
        <v>3119</v>
      </c>
      <c r="D749" s="154" t="s">
        <v>468</v>
      </c>
      <c r="E749" s="133" t="s">
        <v>2813</v>
      </c>
      <c r="F749" s="134" t="s">
        <v>260</v>
      </c>
      <c r="G749" s="134"/>
      <c r="H749" s="134" t="s">
        <v>474</v>
      </c>
      <c r="I749" s="137"/>
      <c r="J749" s="47" t="str">
        <f t="shared" si="11"/>
        <v>15</v>
      </c>
    </row>
    <row r="750" spans="1:10" ht="17.25" hidden="1" customHeight="1">
      <c r="A750" s="134">
        <v>4</v>
      </c>
      <c r="B750" s="147" t="s">
        <v>3245</v>
      </c>
      <c r="C750" s="153" t="s">
        <v>634</v>
      </c>
      <c r="D750" s="154" t="s">
        <v>468</v>
      </c>
      <c r="E750" s="133" t="s">
        <v>1547</v>
      </c>
      <c r="F750" s="134" t="s">
        <v>260</v>
      </c>
      <c r="G750" s="134"/>
      <c r="H750" s="134" t="s">
        <v>454</v>
      </c>
      <c r="I750" s="137"/>
      <c r="J750" s="47" t="str">
        <f t="shared" si="11"/>
        <v>15</v>
      </c>
    </row>
    <row r="751" spans="1:10" ht="17.25" hidden="1" customHeight="1">
      <c r="A751" s="134">
        <v>5</v>
      </c>
      <c r="B751" s="147" t="s">
        <v>3246</v>
      </c>
      <c r="C751" s="153" t="s">
        <v>3247</v>
      </c>
      <c r="D751" s="154" t="s">
        <v>1072</v>
      </c>
      <c r="E751" s="133" t="s">
        <v>3248</v>
      </c>
      <c r="F751" s="134" t="s">
        <v>260</v>
      </c>
      <c r="G751" s="134"/>
      <c r="H751" s="134" t="s">
        <v>474</v>
      </c>
      <c r="I751" s="137"/>
      <c r="J751" s="47" t="str">
        <f t="shared" si="11"/>
        <v>15</v>
      </c>
    </row>
    <row r="752" spans="1:10" ht="17.25" hidden="1" customHeight="1">
      <c r="A752" s="134">
        <v>6</v>
      </c>
      <c r="B752" s="147" t="s">
        <v>3249</v>
      </c>
      <c r="C752" s="153" t="s">
        <v>3250</v>
      </c>
      <c r="D752" s="154" t="s">
        <v>472</v>
      </c>
      <c r="E752" s="133" t="s">
        <v>1899</v>
      </c>
      <c r="F752" s="134" t="s">
        <v>260</v>
      </c>
      <c r="G752" s="134"/>
      <c r="H752" s="134" t="s">
        <v>474</v>
      </c>
      <c r="I752" s="137"/>
      <c r="J752" s="47" t="str">
        <f t="shared" si="11"/>
        <v>15</v>
      </c>
    </row>
    <row r="753" spans="1:10" ht="17.25" hidden="1" customHeight="1">
      <c r="A753" s="134">
        <v>7</v>
      </c>
      <c r="B753" s="147" t="s">
        <v>3251</v>
      </c>
      <c r="C753" s="153" t="s">
        <v>1632</v>
      </c>
      <c r="D753" s="154" t="s">
        <v>1233</v>
      </c>
      <c r="E753" s="133" t="s">
        <v>912</v>
      </c>
      <c r="F753" s="134" t="s">
        <v>260</v>
      </c>
      <c r="G753" s="134"/>
      <c r="H753" s="134" t="s">
        <v>474</v>
      </c>
      <c r="I753" s="137"/>
      <c r="J753" s="47" t="str">
        <f t="shared" si="11"/>
        <v>15</v>
      </c>
    </row>
    <row r="754" spans="1:10" ht="17.25" hidden="1" customHeight="1">
      <c r="A754" s="134">
        <v>8</v>
      </c>
      <c r="B754" s="147" t="s">
        <v>3252</v>
      </c>
      <c r="C754" s="153" t="s">
        <v>471</v>
      </c>
      <c r="D754" s="154" t="s">
        <v>3253</v>
      </c>
      <c r="E754" s="133" t="s">
        <v>3254</v>
      </c>
      <c r="F754" s="134" t="s">
        <v>260</v>
      </c>
      <c r="G754" s="134"/>
      <c r="H754" s="134" t="s">
        <v>474</v>
      </c>
      <c r="I754" s="137"/>
      <c r="J754" s="47" t="str">
        <f t="shared" si="11"/>
        <v>15</v>
      </c>
    </row>
    <row r="755" spans="1:10" ht="17.25" hidden="1" customHeight="1">
      <c r="A755" s="134">
        <v>9</v>
      </c>
      <c r="B755" s="147" t="s">
        <v>3255</v>
      </c>
      <c r="C755" s="153" t="s">
        <v>2445</v>
      </c>
      <c r="D755" s="154" t="s">
        <v>3256</v>
      </c>
      <c r="E755" s="133" t="s">
        <v>1741</v>
      </c>
      <c r="F755" s="134" t="s">
        <v>260</v>
      </c>
      <c r="G755" s="134"/>
      <c r="H755" s="134" t="s">
        <v>474</v>
      </c>
      <c r="I755" s="137"/>
      <c r="J755" s="47" t="str">
        <f t="shared" si="11"/>
        <v>15</v>
      </c>
    </row>
    <row r="756" spans="1:10" ht="17.25" hidden="1" customHeight="1">
      <c r="A756" s="134">
        <v>10</v>
      </c>
      <c r="B756" s="147" t="s">
        <v>3257</v>
      </c>
      <c r="C756" s="153" t="s">
        <v>3258</v>
      </c>
      <c r="D756" s="154" t="s">
        <v>1249</v>
      </c>
      <c r="E756" s="133" t="s">
        <v>3259</v>
      </c>
      <c r="F756" s="134" t="s">
        <v>260</v>
      </c>
      <c r="G756" s="134"/>
      <c r="H756" s="134" t="s">
        <v>474</v>
      </c>
      <c r="I756" s="137"/>
      <c r="J756" s="47" t="str">
        <f t="shared" si="11"/>
        <v>15</v>
      </c>
    </row>
    <row r="757" spans="1:10" ht="17.25" hidden="1" customHeight="1">
      <c r="A757" s="134">
        <v>11</v>
      </c>
      <c r="B757" s="147" t="s">
        <v>3260</v>
      </c>
      <c r="C757" s="153" t="s">
        <v>649</v>
      </c>
      <c r="D757" s="154" t="s">
        <v>1249</v>
      </c>
      <c r="E757" s="133" t="s">
        <v>1068</v>
      </c>
      <c r="F757" s="134" t="s">
        <v>260</v>
      </c>
      <c r="G757" s="134"/>
      <c r="H757" s="134" t="s">
        <v>474</v>
      </c>
      <c r="I757" s="137"/>
      <c r="J757" s="47" t="str">
        <f t="shared" si="11"/>
        <v>15</v>
      </c>
    </row>
    <row r="758" spans="1:10" ht="17.25" hidden="1" customHeight="1">
      <c r="A758" s="134">
        <v>12</v>
      </c>
      <c r="B758" s="147" t="s">
        <v>3261</v>
      </c>
      <c r="C758" s="153" t="s">
        <v>1482</v>
      </c>
      <c r="D758" s="154" t="s">
        <v>3262</v>
      </c>
      <c r="E758" s="133" t="s">
        <v>2082</v>
      </c>
      <c r="F758" s="134" t="s">
        <v>260</v>
      </c>
      <c r="G758" s="134"/>
      <c r="H758" s="134" t="s">
        <v>474</v>
      </c>
      <c r="I758" s="137"/>
      <c r="J758" s="47" t="str">
        <f t="shared" si="11"/>
        <v>15</v>
      </c>
    </row>
    <row r="759" spans="1:10" ht="17.25" hidden="1" customHeight="1">
      <c r="A759" s="134">
        <v>13</v>
      </c>
      <c r="B759" s="147" t="s">
        <v>3263</v>
      </c>
      <c r="C759" s="153" t="s">
        <v>3264</v>
      </c>
      <c r="D759" s="154" t="s">
        <v>706</v>
      </c>
      <c r="E759" s="133" t="s">
        <v>1707</v>
      </c>
      <c r="F759" s="134" t="s">
        <v>260</v>
      </c>
      <c r="G759" s="135" t="s">
        <v>604</v>
      </c>
      <c r="H759" s="134" t="s">
        <v>474</v>
      </c>
      <c r="I759" s="137"/>
      <c r="J759" s="47" t="str">
        <f t="shared" si="11"/>
        <v>15</v>
      </c>
    </row>
    <row r="760" spans="1:10" ht="17.25" hidden="1" customHeight="1">
      <c r="A760" s="134">
        <v>14</v>
      </c>
      <c r="B760" s="147" t="s">
        <v>3265</v>
      </c>
      <c r="C760" s="153" t="s">
        <v>3266</v>
      </c>
      <c r="D760" s="154" t="s">
        <v>1944</v>
      </c>
      <c r="E760" s="133" t="s">
        <v>1253</v>
      </c>
      <c r="F760" s="134" t="s">
        <v>260</v>
      </c>
      <c r="G760" s="134"/>
      <c r="H760" s="134" t="s">
        <v>454</v>
      </c>
      <c r="I760" s="137"/>
      <c r="J760" s="47" t="str">
        <f t="shared" si="11"/>
        <v>15</v>
      </c>
    </row>
    <row r="761" spans="1:10" ht="17.25" hidden="1" customHeight="1">
      <c r="A761" s="134">
        <v>15</v>
      </c>
      <c r="B761" s="147" t="s">
        <v>3267</v>
      </c>
      <c r="C761" s="153" t="s">
        <v>2356</v>
      </c>
      <c r="D761" s="154" t="s">
        <v>710</v>
      </c>
      <c r="E761" s="133" t="s">
        <v>2278</v>
      </c>
      <c r="F761" s="134" t="s">
        <v>260</v>
      </c>
      <c r="G761" s="134"/>
      <c r="H761" s="134" t="s">
        <v>474</v>
      </c>
      <c r="I761" s="137"/>
      <c r="J761" s="47" t="str">
        <f t="shared" si="11"/>
        <v>15</v>
      </c>
    </row>
    <row r="762" spans="1:10" ht="17.25" hidden="1" customHeight="1">
      <c r="A762" s="134">
        <v>16</v>
      </c>
      <c r="B762" s="147" t="s">
        <v>3268</v>
      </c>
      <c r="C762" s="153" t="s">
        <v>1087</v>
      </c>
      <c r="D762" s="154" t="s">
        <v>1820</v>
      </c>
      <c r="E762" s="133" t="s">
        <v>1867</v>
      </c>
      <c r="F762" s="134" t="s">
        <v>260</v>
      </c>
      <c r="G762" s="134"/>
      <c r="H762" s="134" t="s">
        <v>454</v>
      </c>
      <c r="I762" s="137"/>
      <c r="J762" s="47" t="str">
        <f t="shared" si="11"/>
        <v>15</v>
      </c>
    </row>
    <row r="763" spans="1:10" ht="17.25" hidden="1" customHeight="1">
      <c r="A763" s="134">
        <v>17</v>
      </c>
      <c r="B763" s="147" t="s">
        <v>3269</v>
      </c>
      <c r="C763" s="153" t="s">
        <v>3270</v>
      </c>
      <c r="D763" s="154" t="s">
        <v>497</v>
      </c>
      <c r="E763" s="133" t="s">
        <v>3271</v>
      </c>
      <c r="F763" s="134" t="s">
        <v>260</v>
      </c>
      <c r="G763" s="135" t="s">
        <v>43</v>
      </c>
      <c r="H763" s="134" t="s">
        <v>454</v>
      </c>
      <c r="I763" s="137"/>
      <c r="J763" s="47" t="str">
        <f t="shared" si="11"/>
        <v>15</v>
      </c>
    </row>
    <row r="764" spans="1:10" ht="17.25" hidden="1" customHeight="1">
      <c r="A764" s="134">
        <v>18</v>
      </c>
      <c r="B764" s="147" t="s">
        <v>3272</v>
      </c>
      <c r="C764" s="153" t="s">
        <v>1678</v>
      </c>
      <c r="D764" s="154" t="s">
        <v>511</v>
      </c>
      <c r="E764" s="133" t="s">
        <v>3273</v>
      </c>
      <c r="F764" s="134" t="s">
        <v>260</v>
      </c>
      <c r="G764" s="134"/>
      <c r="H764" s="134" t="s">
        <v>454</v>
      </c>
      <c r="I764" s="137"/>
      <c r="J764" s="47" t="str">
        <f t="shared" si="11"/>
        <v>15</v>
      </c>
    </row>
    <row r="765" spans="1:10" ht="17.25" hidden="1" customHeight="1">
      <c r="A765" s="134">
        <v>19</v>
      </c>
      <c r="B765" s="147" t="s">
        <v>3274</v>
      </c>
      <c r="C765" s="153" t="s">
        <v>927</v>
      </c>
      <c r="D765" s="154" t="s">
        <v>518</v>
      </c>
      <c r="E765" s="133" t="s">
        <v>2808</v>
      </c>
      <c r="F765" s="134" t="s">
        <v>260</v>
      </c>
      <c r="G765" s="134"/>
      <c r="H765" s="134" t="s">
        <v>474</v>
      </c>
      <c r="I765" s="137"/>
      <c r="J765" s="47" t="str">
        <f t="shared" si="11"/>
        <v>15</v>
      </c>
    </row>
    <row r="766" spans="1:10" ht="17.25" hidden="1" customHeight="1">
      <c r="A766" s="134">
        <v>20</v>
      </c>
      <c r="B766" s="147" t="s">
        <v>3275</v>
      </c>
      <c r="C766" s="153" t="s">
        <v>2359</v>
      </c>
      <c r="D766" s="154" t="s">
        <v>518</v>
      </c>
      <c r="E766" s="133" t="s">
        <v>498</v>
      </c>
      <c r="F766" s="134" t="s">
        <v>260</v>
      </c>
      <c r="G766" s="134"/>
      <c r="H766" s="134" t="s">
        <v>454</v>
      </c>
      <c r="I766" s="137"/>
      <c r="J766" s="47" t="str">
        <f t="shared" si="11"/>
        <v>15</v>
      </c>
    </row>
    <row r="767" spans="1:10" ht="17.25" hidden="1" customHeight="1">
      <c r="A767" s="134">
        <v>21</v>
      </c>
      <c r="B767" s="147" t="s">
        <v>3276</v>
      </c>
      <c r="C767" s="153" t="s">
        <v>1023</v>
      </c>
      <c r="D767" s="154" t="s">
        <v>532</v>
      </c>
      <c r="E767" s="133" t="s">
        <v>1446</v>
      </c>
      <c r="F767" s="134" t="s">
        <v>260</v>
      </c>
      <c r="G767" s="134"/>
      <c r="H767" s="134" t="s">
        <v>474</v>
      </c>
      <c r="I767" s="137"/>
      <c r="J767" s="47" t="str">
        <f t="shared" si="11"/>
        <v>15</v>
      </c>
    </row>
    <row r="768" spans="1:10" ht="17.25" hidden="1" customHeight="1">
      <c r="A768" s="134">
        <v>22</v>
      </c>
      <c r="B768" s="147" t="s">
        <v>3277</v>
      </c>
      <c r="C768" s="153" t="s">
        <v>880</v>
      </c>
      <c r="D768" s="154" t="s">
        <v>543</v>
      </c>
      <c r="E768" s="133" t="s">
        <v>1440</v>
      </c>
      <c r="F768" s="134" t="s">
        <v>260</v>
      </c>
      <c r="G768" s="134"/>
      <c r="H768" s="134" t="s">
        <v>474</v>
      </c>
      <c r="I768" s="137"/>
      <c r="J768" s="47" t="str">
        <f t="shared" si="11"/>
        <v>15</v>
      </c>
    </row>
    <row r="769" spans="1:10" ht="17.25" hidden="1" customHeight="1">
      <c r="A769" s="134">
        <v>23</v>
      </c>
      <c r="B769" s="147" t="s">
        <v>3278</v>
      </c>
      <c r="C769" s="153" t="s">
        <v>1091</v>
      </c>
      <c r="D769" s="154" t="s">
        <v>543</v>
      </c>
      <c r="E769" s="133" t="s">
        <v>2186</v>
      </c>
      <c r="F769" s="134" t="s">
        <v>260</v>
      </c>
      <c r="G769" s="134"/>
      <c r="H769" s="134" t="s">
        <v>454</v>
      </c>
      <c r="I769" s="137"/>
      <c r="J769" s="47" t="str">
        <f t="shared" si="11"/>
        <v>15</v>
      </c>
    </row>
    <row r="770" spans="1:10" ht="17.25" hidden="1" customHeight="1">
      <c r="A770" s="134">
        <v>24</v>
      </c>
      <c r="B770" s="147" t="s">
        <v>3279</v>
      </c>
      <c r="C770" s="153" t="s">
        <v>1276</v>
      </c>
      <c r="D770" s="154" t="s">
        <v>2067</v>
      </c>
      <c r="E770" s="133" t="s">
        <v>3280</v>
      </c>
      <c r="F770" s="134" t="s">
        <v>260</v>
      </c>
      <c r="G770" s="134"/>
      <c r="H770" s="134" t="s">
        <v>454</v>
      </c>
      <c r="I770" s="137"/>
      <c r="J770" s="47" t="str">
        <f t="shared" si="11"/>
        <v>15</v>
      </c>
    </row>
    <row r="771" spans="1:10" ht="17.25" hidden="1" customHeight="1">
      <c r="A771" s="134">
        <v>25</v>
      </c>
      <c r="B771" s="147" t="s">
        <v>3281</v>
      </c>
      <c r="C771" s="153" t="s">
        <v>531</v>
      </c>
      <c r="D771" s="154" t="s">
        <v>565</v>
      </c>
      <c r="E771" s="133" t="s">
        <v>903</v>
      </c>
      <c r="F771" s="134" t="s">
        <v>260</v>
      </c>
      <c r="G771" s="134"/>
      <c r="H771" s="134" t="s">
        <v>474</v>
      </c>
      <c r="I771" s="137"/>
      <c r="J771" s="47" t="str">
        <f t="shared" ref="J771:J834" si="12">LEFT(F771,2)</f>
        <v>15</v>
      </c>
    </row>
    <row r="772" spans="1:10" ht="17.25" hidden="1" customHeight="1">
      <c r="A772" s="134">
        <v>26</v>
      </c>
      <c r="B772" s="147" t="s">
        <v>3282</v>
      </c>
      <c r="C772" s="153" t="s">
        <v>914</v>
      </c>
      <c r="D772" s="154" t="s">
        <v>572</v>
      </c>
      <c r="E772" s="133" t="s">
        <v>3259</v>
      </c>
      <c r="F772" s="134" t="s">
        <v>260</v>
      </c>
      <c r="G772" s="134"/>
      <c r="H772" s="134" t="s">
        <v>474</v>
      </c>
      <c r="I772" s="137"/>
      <c r="J772" s="47" t="str">
        <f t="shared" si="12"/>
        <v>15</v>
      </c>
    </row>
    <row r="773" spans="1:10" ht="17.25" hidden="1" customHeight="1">
      <c r="A773" s="134">
        <v>27</v>
      </c>
      <c r="B773" s="147" t="s">
        <v>3283</v>
      </c>
      <c r="C773" s="153" t="s">
        <v>485</v>
      </c>
      <c r="D773" s="154" t="s">
        <v>572</v>
      </c>
      <c r="E773" s="133" t="s">
        <v>3284</v>
      </c>
      <c r="F773" s="134" t="s">
        <v>260</v>
      </c>
      <c r="G773" s="134"/>
      <c r="H773" s="134" t="s">
        <v>474</v>
      </c>
      <c r="I773" s="137"/>
      <c r="J773" s="47" t="str">
        <f t="shared" si="12"/>
        <v>15</v>
      </c>
    </row>
    <row r="774" spans="1:10" ht="17.25" hidden="1" customHeight="1">
      <c r="A774" s="134">
        <v>28</v>
      </c>
      <c r="B774" s="147" t="s">
        <v>3285</v>
      </c>
      <c r="C774" s="153" t="s">
        <v>2472</v>
      </c>
      <c r="D774" s="154" t="s">
        <v>1302</v>
      </c>
      <c r="E774" s="133" t="s">
        <v>2548</v>
      </c>
      <c r="F774" s="134" t="s">
        <v>260</v>
      </c>
      <c r="G774" s="134"/>
      <c r="H774" s="134" t="s">
        <v>474</v>
      </c>
      <c r="I774" s="137"/>
      <c r="J774" s="47" t="str">
        <f t="shared" si="12"/>
        <v>15</v>
      </c>
    </row>
    <row r="775" spans="1:10" ht="17.25" hidden="1" customHeight="1">
      <c r="A775" s="134">
        <v>29</v>
      </c>
      <c r="B775" s="147" t="s">
        <v>3286</v>
      </c>
      <c r="C775" s="153" t="s">
        <v>3287</v>
      </c>
      <c r="D775" s="154" t="s">
        <v>745</v>
      </c>
      <c r="E775" s="133" t="s">
        <v>935</v>
      </c>
      <c r="F775" s="134" t="s">
        <v>260</v>
      </c>
      <c r="G775" s="134"/>
      <c r="H775" s="134" t="s">
        <v>454</v>
      </c>
      <c r="I775" s="137"/>
      <c r="J775" s="47" t="str">
        <f t="shared" si="12"/>
        <v>15</v>
      </c>
    </row>
    <row r="776" spans="1:10" ht="17.25" hidden="1" customHeight="1">
      <c r="A776" s="134">
        <v>30</v>
      </c>
      <c r="B776" s="147" t="s">
        <v>3288</v>
      </c>
      <c r="C776" s="153" t="s">
        <v>659</v>
      </c>
      <c r="D776" s="154" t="s">
        <v>3289</v>
      </c>
      <c r="E776" s="133" t="s">
        <v>641</v>
      </c>
      <c r="F776" s="134" t="s">
        <v>260</v>
      </c>
      <c r="G776" s="134"/>
      <c r="H776" s="134" t="s">
        <v>474</v>
      </c>
      <c r="I776" s="137"/>
      <c r="J776" s="47" t="str">
        <f t="shared" si="12"/>
        <v>15</v>
      </c>
    </row>
    <row r="777" spans="1:10" ht="17.25" hidden="1" customHeight="1">
      <c r="A777" s="134">
        <v>31</v>
      </c>
      <c r="B777" s="147" t="s">
        <v>3290</v>
      </c>
      <c r="C777" s="153" t="s">
        <v>3291</v>
      </c>
      <c r="D777" s="154" t="s">
        <v>763</v>
      </c>
      <c r="E777" s="133" t="s">
        <v>1589</v>
      </c>
      <c r="F777" s="134" t="s">
        <v>260</v>
      </c>
      <c r="G777" s="134"/>
      <c r="H777" s="134" t="s">
        <v>474</v>
      </c>
      <c r="I777" s="137"/>
      <c r="J777" s="47" t="str">
        <f t="shared" si="12"/>
        <v>15</v>
      </c>
    </row>
    <row r="778" spans="1:10" ht="17.25" hidden="1" customHeight="1">
      <c r="A778" s="134">
        <v>32</v>
      </c>
      <c r="B778" s="147" t="s">
        <v>3292</v>
      </c>
      <c r="C778" s="153" t="s">
        <v>471</v>
      </c>
      <c r="D778" s="154" t="s">
        <v>763</v>
      </c>
      <c r="E778" s="133" t="s">
        <v>727</v>
      </c>
      <c r="F778" s="134" t="s">
        <v>260</v>
      </c>
      <c r="G778" s="134"/>
      <c r="H778" s="134" t="s">
        <v>454</v>
      </c>
      <c r="I778" s="137"/>
      <c r="J778" s="47" t="str">
        <f t="shared" si="12"/>
        <v>15</v>
      </c>
    </row>
    <row r="779" spans="1:10" ht="17.25" hidden="1" customHeight="1">
      <c r="A779" s="134">
        <v>33</v>
      </c>
      <c r="B779" s="147" t="s">
        <v>3293</v>
      </c>
      <c r="C779" s="153" t="s">
        <v>3294</v>
      </c>
      <c r="D779" s="154" t="s">
        <v>3295</v>
      </c>
      <c r="E779" s="133" t="s">
        <v>537</v>
      </c>
      <c r="F779" s="134" t="s">
        <v>260</v>
      </c>
      <c r="G779" s="134"/>
      <c r="H779" s="134" t="s">
        <v>474</v>
      </c>
      <c r="I779" s="137"/>
      <c r="J779" s="47" t="str">
        <f t="shared" si="12"/>
        <v>15</v>
      </c>
    </row>
    <row r="780" spans="1:10" ht="17.25" hidden="1" customHeight="1">
      <c r="A780" s="134">
        <v>34</v>
      </c>
      <c r="B780" s="147" t="s">
        <v>3296</v>
      </c>
      <c r="C780" s="153" t="s">
        <v>3297</v>
      </c>
      <c r="D780" s="154" t="s">
        <v>783</v>
      </c>
      <c r="E780" s="133" t="s">
        <v>1605</v>
      </c>
      <c r="F780" s="134" t="s">
        <v>260</v>
      </c>
      <c r="G780" s="134"/>
      <c r="H780" s="134" t="s">
        <v>474</v>
      </c>
      <c r="I780" s="137"/>
      <c r="J780" s="47" t="str">
        <f t="shared" si="12"/>
        <v>15</v>
      </c>
    </row>
    <row r="781" spans="1:10" ht="17.25" hidden="1" customHeight="1">
      <c r="A781" s="134">
        <v>35</v>
      </c>
      <c r="B781" s="147" t="s">
        <v>3298</v>
      </c>
      <c r="C781" s="153" t="s">
        <v>898</v>
      </c>
      <c r="D781" s="154" t="s">
        <v>587</v>
      </c>
      <c r="E781" s="133" t="s">
        <v>1790</v>
      </c>
      <c r="F781" s="134" t="s">
        <v>260</v>
      </c>
      <c r="G781" s="134"/>
      <c r="H781" s="134" t="s">
        <v>474</v>
      </c>
      <c r="I781" s="137"/>
      <c r="J781" s="47" t="str">
        <f t="shared" si="12"/>
        <v>15</v>
      </c>
    </row>
    <row r="782" spans="1:10" ht="17.25" hidden="1" customHeight="1">
      <c r="A782" s="134">
        <v>36</v>
      </c>
      <c r="B782" s="147" t="s">
        <v>3299</v>
      </c>
      <c r="C782" s="153" t="s">
        <v>3300</v>
      </c>
      <c r="D782" s="154" t="s">
        <v>587</v>
      </c>
      <c r="E782" s="133" t="s">
        <v>780</v>
      </c>
      <c r="F782" s="134" t="s">
        <v>260</v>
      </c>
      <c r="G782" s="134"/>
      <c r="H782" s="134" t="s">
        <v>474</v>
      </c>
      <c r="I782" s="137"/>
      <c r="J782" s="47" t="str">
        <f t="shared" si="12"/>
        <v>15</v>
      </c>
    </row>
    <row r="783" spans="1:10" ht="17.25" hidden="1" customHeight="1">
      <c r="A783" s="134">
        <v>37</v>
      </c>
      <c r="B783" s="147" t="s">
        <v>3301</v>
      </c>
      <c r="C783" s="153" t="s">
        <v>476</v>
      </c>
      <c r="D783" s="154" t="s">
        <v>595</v>
      </c>
      <c r="E783" s="133" t="s">
        <v>3302</v>
      </c>
      <c r="F783" s="134" t="s">
        <v>260</v>
      </c>
      <c r="G783" s="134"/>
      <c r="H783" s="134" t="s">
        <v>474</v>
      </c>
      <c r="I783" s="137"/>
      <c r="J783" s="47" t="str">
        <f t="shared" si="12"/>
        <v>15</v>
      </c>
    </row>
    <row r="784" spans="1:10" ht="17.25" hidden="1" customHeight="1">
      <c r="A784" s="134">
        <v>38</v>
      </c>
      <c r="B784" s="147" t="s">
        <v>3303</v>
      </c>
      <c r="C784" s="153" t="s">
        <v>1847</v>
      </c>
      <c r="D784" s="154" t="s">
        <v>982</v>
      </c>
      <c r="E784" s="133" t="s">
        <v>1524</v>
      </c>
      <c r="F784" s="134" t="s">
        <v>260</v>
      </c>
      <c r="G784" s="134"/>
      <c r="H784" s="134" t="s">
        <v>474</v>
      </c>
      <c r="I784" s="137"/>
      <c r="J784" s="47" t="str">
        <f t="shared" si="12"/>
        <v>15</v>
      </c>
    </row>
    <row r="785" spans="1:10" ht="17.25" hidden="1" customHeight="1">
      <c r="A785" s="134">
        <v>39</v>
      </c>
      <c r="B785" s="147" t="s">
        <v>3304</v>
      </c>
      <c r="C785" s="153" t="s">
        <v>1220</v>
      </c>
      <c r="D785" s="154" t="s">
        <v>1180</v>
      </c>
      <c r="E785" s="133" t="s">
        <v>3305</v>
      </c>
      <c r="F785" s="134" t="s">
        <v>260</v>
      </c>
      <c r="G785" s="134"/>
      <c r="H785" s="134" t="s">
        <v>454</v>
      </c>
      <c r="I785" s="137"/>
      <c r="J785" s="47" t="str">
        <f t="shared" si="12"/>
        <v>15</v>
      </c>
    </row>
    <row r="786" spans="1:10" ht="17.25" hidden="1" customHeight="1">
      <c r="A786" s="134">
        <v>40</v>
      </c>
      <c r="B786" s="147" t="s">
        <v>3306</v>
      </c>
      <c r="C786" s="153" t="s">
        <v>3307</v>
      </c>
      <c r="D786" s="154" t="s">
        <v>3308</v>
      </c>
      <c r="E786" s="133" t="s">
        <v>1453</v>
      </c>
      <c r="F786" s="134" t="s">
        <v>260</v>
      </c>
      <c r="G786" s="134"/>
      <c r="H786" s="134" t="s">
        <v>474</v>
      </c>
      <c r="I786" s="137"/>
      <c r="J786" s="47" t="str">
        <f t="shared" si="12"/>
        <v>15</v>
      </c>
    </row>
    <row r="787" spans="1:10" ht="17.25" hidden="1" customHeight="1">
      <c r="A787" s="134">
        <v>41</v>
      </c>
      <c r="B787" s="147" t="s">
        <v>3309</v>
      </c>
      <c r="C787" s="153" t="s">
        <v>3310</v>
      </c>
      <c r="D787" s="154" t="s">
        <v>3311</v>
      </c>
      <c r="E787" s="133" t="s">
        <v>2100</v>
      </c>
      <c r="F787" s="134" t="s">
        <v>260</v>
      </c>
      <c r="G787" s="134"/>
      <c r="H787" s="134" t="s">
        <v>474</v>
      </c>
      <c r="I787" s="137"/>
      <c r="J787" s="47" t="str">
        <f t="shared" si="12"/>
        <v>15</v>
      </c>
    </row>
    <row r="788" spans="1:10" ht="17.25" hidden="1" customHeight="1">
      <c r="A788" s="134">
        <v>42</v>
      </c>
      <c r="B788" s="147" t="s">
        <v>3312</v>
      </c>
      <c r="C788" s="153" t="s">
        <v>3313</v>
      </c>
      <c r="D788" s="154" t="s">
        <v>809</v>
      </c>
      <c r="E788" s="133" t="s">
        <v>2579</v>
      </c>
      <c r="F788" s="134" t="s">
        <v>260</v>
      </c>
      <c r="G788" s="134"/>
      <c r="H788" s="134" t="s">
        <v>474</v>
      </c>
      <c r="I788" s="137"/>
      <c r="J788" s="47" t="str">
        <f t="shared" si="12"/>
        <v>15</v>
      </c>
    </row>
    <row r="789" spans="1:10" ht="17.25" hidden="1" customHeight="1">
      <c r="A789" s="134">
        <v>43</v>
      </c>
      <c r="B789" s="147" t="s">
        <v>3314</v>
      </c>
      <c r="C789" s="153" t="s">
        <v>3315</v>
      </c>
      <c r="D789" s="154" t="s">
        <v>619</v>
      </c>
      <c r="E789" s="133" t="s">
        <v>1215</v>
      </c>
      <c r="F789" s="134" t="s">
        <v>260</v>
      </c>
      <c r="G789" s="134"/>
      <c r="H789" s="134" t="s">
        <v>474</v>
      </c>
      <c r="I789" s="137"/>
      <c r="J789" s="47" t="str">
        <f t="shared" si="12"/>
        <v>15</v>
      </c>
    </row>
    <row r="790" spans="1:10" ht="17.25" hidden="1" customHeight="1">
      <c r="A790" s="134">
        <v>44</v>
      </c>
      <c r="B790" s="147" t="s">
        <v>3316</v>
      </c>
      <c r="C790" s="153" t="s">
        <v>3317</v>
      </c>
      <c r="D790" s="154" t="s">
        <v>815</v>
      </c>
      <c r="E790" s="133" t="s">
        <v>1284</v>
      </c>
      <c r="F790" s="134" t="s">
        <v>260</v>
      </c>
      <c r="G790" s="134"/>
      <c r="H790" s="134" t="s">
        <v>474</v>
      </c>
      <c r="I790" s="137"/>
      <c r="J790" s="47" t="str">
        <f t="shared" si="12"/>
        <v>15</v>
      </c>
    </row>
    <row r="791" spans="1:10" ht="17.25" hidden="1" customHeight="1">
      <c r="A791" s="134">
        <v>45</v>
      </c>
      <c r="B791" s="147" t="s">
        <v>3318</v>
      </c>
      <c r="C791" s="153" t="s">
        <v>1734</v>
      </c>
      <c r="D791" s="154" t="s">
        <v>631</v>
      </c>
      <c r="E791" s="133" t="s">
        <v>1181</v>
      </c>
      <c r="F791" s="134" t="s">
        <v>260</v>
      </c>
      <c r="G791" s="134"/>
      <c r="H791" s="134" t="s">
        <v>454</v>
      </c>
      <c r="I791" s="137"/>
      <c r="J791" s="47" t="str">
        <f t="shared" si="12"/>
        <v>15</v>
      </c>
    </row>
    <row r="792" spans="1:10" ht="17.25" hidden="1" customHeight="1">
      <c r="A792" s="134">
        <v>46</v>
      </c>
      <c r="B792" s="147" t="s">
        <v>3319</v>
      </c>
      <c r="C792" s="153" t="s">
        <v>578</v>
      </c>
      <c r="D792" s="154" t="s">
        <v>640</v>
      </c>
      <c r="E792" s="133" t="s">
        <v>925</v>
      </c>
      <c r="F792" s="134" t="s">
        <v>260</v>
      </c>
      <c r="G792" s="134"/>
      <c r="H792" s="134" t="s">
        <v>454</v>
      </c>
      <c r="I792" s="137"/>
      <c r="J792" s="47" t="str">
        <f t="shared" si="12"/>
        <v>15</v>
      </c>
    </row>
    <row r="793" spans="1:10" ht="17.25" hidden="1" customHeight="1">
      <c r="A793" s="134">
        <v>47</v>
      </c>
      <c r="B793" s="147" t="s">
        <v>3320</v>
      </c>
      <c r="C793" s="153" t="s">
        <v>770</v>
      </c>
      <c r="D793" s="154" t="s">
        <v>644</v>
      </c>
      <c r="E793" s="133" t="s">
        <v>1545</v>
      </c>
      <c r="F793" s="134" t="s">
        <v>260</v>
      </c>
      <c r="G793" s="134"/>
      <c r="H793" s="134" t="s">
        <v>454</v>
      </c>
      <c r="I793" s="137"/>
      <c r="J793" s="47" t="str">
        <f t="shared" si="12"/>
        <v>15</v>
      </c>
    </row>
    <row r="794" spans="1:10" ht="17.25" hidden="1" customHeight="1">
      <c r="A794" s="134">
        <v>48</v>
      </c>
      <c r="B794" s="147" t="s">
        <v>3321</v>
      </c>
      <c r="C794" s="153" t="s">
        <v>3322</v>
      </c>
      <c r="D794" s="154" t="s">
        <v>1018</v>
      </c>
      <c r="E794" s="133" t="s">
        <v>788</v>
      </c>
      <c r="F794" s="134" t="s">
        <v>260</v>
      </c>
      <c r="G794" s="134"/>
      <c r="H794" s="134" t="s">
        <v>474</v>
      </c>
      <c r="I794" s="137"/>
      <c r="J794" s="47" t="str">
        <f t="shared" si="12"/>
        <v>15</v>
      </c>
    </row>
    <row r="795" spans="1:10" ht="17.25" hidden="1" customHeight="1">
      <c r="A795" s="134">
        <v>49</v>
      </c>
      <c r="B795" s="147" t="s">
        <v>3323</v>
      </c>
      <c r="C795" s="153" t="s">
        <v>3151</v>
      </c>
      <c r="D795" s="154" t="s">
        <v>1024</v>
      </c>
      <c r="E795" s="133" t="s">
        <v>1973</v>
      </c>
      <c r="F795" s="134" t="s">
        <v>260</v>
      </c>
      <c r="G795" s="134"/>
      <c r="H795" s="134" t="s">
        <v>474</v>
      </c>
      <c r="I795" s="137"/>
      <c r="J795" s="47" t="str">
        <f t="shared" si="12"/>
        <v>15</v>
      </c>
    </row>
    <row r="796" spans="1:10" ht="17.25" hidden="1" customHeight="1">
      <c r="A796" s="134">
        <v>50</v>
      </c>
      <c r="B796" s="147" t="s">
        <v>3324</v>
      </c>
      <c r="C796" s="153" t="s">
        <v>3325</v>
      </c>
      <c r="D796" s="154" t="s">
        <v>850</v>
      </c>
      <c r="E796" s="133" t="s">
        <v>628</v>
      </c>
      <c r="F796" s="134" t="s">
        <v>260</v>
      </c>
      <c r="G796" s="134"/>
      <c r="H796" s="134" t="s">
        <v>454</v>
      </c>
      <c r="I796" s="137"/>
      <c r="J796" s="47" t="str">
        <f t="shared" si="12"/>
        <v>15</v>
      </c>
    </row>
    <row r="797" spans="1:10" ht="17.25" hidden="1" customHeight="1">
      <c r="A797" s="134">
        <v>51</v>
      </c>
      <c r="B797" s="147" t="s">
        <v>3326</v>
      </c>
      <c r="C797" s="153" t="s">
        <v>659</v>
      </c>
      <c r="D797" s="154" t="s">
        <v>1898</v>
      </c>
      <c r="E797" s="133" t="s">
        <v>3327</v>
      </c>
      <c r="F797" s="134" t="s">
        <v>260</v>
      </c>
      <c r="G797" s="134"/>
      <c r="H797" s="134" t="s">
        <v>474</v>
      </c>
      <c r="I797" s="137"/>
      <c r="J797" s="47" t="str">
        <f t="shared" si="12"/>
        <v>15</v>
      </c>
    </row>
    <row r="798" spans="1:10" ht="17.25" hidden="1" customHeight="1">
      <c r="A798" s="134">
        <v>52</v>
      </c>
      <c r="B798" s="147" t="s">
        <v>3328</v>
      </c>
      <c r="C798" s="153" t="s">
        <v>2718</v>
      </c>
      <c r="D798" s="154" t="s">
        <v>3329</v>
      </c>
      <c r="E798" s="133" t="s">
        <v>2934</v>
      </c>
      <c r="F798" s="134" t="s">
        <v>260</v>
      </c>
      <c r="G798" s="135" t="s">
        <v>483</v>
      </c>
      <c r="H798" s="134" t="s">
        <v>474</v>
      </c>
      <c r="I798" s="137"/>
      <c r="J798" s="47" t="str">
        <f t="shared" si="12"/>
        <v>15</v>
      </c>
    </row>
    <row r="799" spans="1:10" ht="17.25" hidden="1" customHeight="1">
      <c r="A799" s="134">
        <v>53</v>
      </c>
      <c r="B799" s="147" t="s">
        <v>3330</v>
      </c>
      <c r="C799" s="153" t="s">
        <v>3331</v>
      </c>
      <c r="D799" s="154" t="s">
        <v>3332</v>
      </c>
      <c r="E799" s="133" t="s">
        <v>1238</v>
      </c>
      <c r="F799" s="134" t="s">
        <v>260</v>
      </c>
      <c r="G799" s="134"/>
      <c r="H799" s="134" t="s">
        <v>474</v>
      </c>
      <c r="I799" s="137"/>
      <c r="J799" s="47" t="str">
        <f t="shared" si="12"/>
        <v>15</v>
      </c>
    </row>
    <row r="800" spans="1:10" ht="17.25" hidden="1" customHeight="1">
      <c r="A800" s="134">
        <v>54</v>
      </c>
      <c r="B800" s="147" t="s">
        <v>3333</v>
      </c>
      <c r="C800" s="153" t="s">
        <v>610</v>
      </c>
      <c r="D800" s="154" t="s">
        <v>656</v>
      </c>
      <c r="E800" s="133" t="s">
        <v>1925</v>
      </c>
      <c r="F800" s="134" t="s">
        <v>260</v>
      </c>
      <c r="G800" s="134"/>
      <c r="H800" s="134" t="s">
        <v>474</v>
      </c>
      <c r="I800" s="137"/>
      <c r="J800" s="47" t="str">
        <f t="shared" si="12"/>
        <v>15</v>
      </c>
    </row>
    <row r="801" spans="1:10" ht="17.25" hidden="1" customHeight="1">
      <c r="A801" s="134">
        <v>55</v>
      </c>
      <c r="B801" s="147" t="s">
        <v>3334</v>
      </c>
      <c r="C801" s="153" t="s">
        <v>521</v>
      </c>
      <c r="D801" s="154" t="s">
        <v>858</v>
      </c>
      <c r="E801" s="133" t="s">
        <v>1519</v>
      </c>
      <c r="F801" s="134" t="s">
        <v>260</v>
      </c>
      <c r="G801" s="134"/>
      <c r="H801" s="134" t="s">
        <v>454</v>
      </c>
      <c r="I801" s="137"/>
      <c r="J801" s="47" t="str">
        <f t="shared" si="12"/>
        <v>15</v>
      </c>
    </row>
    <row r="802" spans="1:10" ht="17.25" hidden="1" customHeight="1">
      <c r="A802" s="134">
        <v>56</v>
      </c>
      <c r="B802" s="147" t="s">
        <v>3335</v>
      </c>
      <c r="C802" s="153" t="s">
        <v>2620</v>
      </c>
      <c r="D802" s="154" t="s">
        <v>1360</v>
      </c>
      <c r="E802" s="133" t="s">
        <v>3336</v>
      </c>
      <c r="F802" s="134" t="s">
        <v>260</v>
      </c>
      <c r="G802" s="134"/>
      <c r="H802" s="134" t="s">
        <v>474</v>
      </c>
      <c r="I802" s="137"/>
      <c r="J802" s="47" t="str">
        <f t="shared" si="12"/>
        <v>15</v>
      </c>
    </row>
    <row r="803" spans="1:10" ht="17.25" hidden="1" customHeight="1">
      <c r="A803" s="134">
        <v>57</v>
      </c>
      <c r="B803" s="147" t="s">
        <v>3337</v>
      </c>
      <c r="C803" s="153" t="s">
        <v>578</v>
      </c>
      <c r="D803" s="154" t="s">
        <v>3338</v>
      </c>
      <c r="E803" s="133" t="s">
        <v>2506</v>
      </c>
      <c r="F803" s="134" t="s">
        <v>260</v>
      </c>
      <c r="G803" s="134"/>
      <c r="H803" s="134" t="s">
        <v>474</v>
      </c>
      <c r="I803" s="137"/>
      <c r="J803" s="47" t="str">
        <f t="shared" si="12"/>
        <v>15</v>
      </c>
    </row>
    <row r="804" spans="1:10" ht="17.25" hidden="1" customHeight="1">
      <c r="A804" s="134">
        <v>58</v>
      </c>
      <c r="B804" s="147" t="s">
        <v>3339</v>
      </c>
      <c r="C804" s="153" t="s">
        <v>1087</v>
      </c>
      <c r="D804" s="154" t="s">
        <v>862</v>
      </c>
      <c r="E804" s="133" t="s">
        <v>2559</v>
      </c>
      <c r="F804" s="134" t="s">
        <v>260</v>
      </c>
      <c r="G804" s="134"/>
      <c r="H804" s="134" t="s">
        <v>474</v>
      </c>
      <c r="I804" s="137"/>
      <c r="J804" s="47" t="str">
        <f t="shared" si="12"/>
        <v>15</v>
      </c>
    </row>
    <row r="805" spans="1:10" ht="17.25" hidden="1" customHeight="1">
      <c r="A805" s="134">
        <v>59</v>
      </c>
      <c r="B805" s="147" t="s">
        <v>3340</v>
      </c>
      <c r="C805" s="153" t="s">
        <v>898</v>
      </c>
      <c r="D805" s="154" t="s">
        <v>670</v>
      </c>
      <c r="E805" s="133" t="s">
        <v>3341</v>
      </c>
      <c r="F805" s="134" t="s">
        <v>260</v>
      </c>
      <c r="G805" s="134"/>
      <c r="H805" s="134" t="s">
        <v>474</v>
      </c>
      <c r="I805" s="137"/>
      <c r="J805" s="47" t="str">
        <f t="shared" si="12"/>
        <v>15</v>
      </c>
    </row>
    <row r="806" spans="1:10" ht="17.25" hidden="1" customHeight="1">
      <c r="A806" s="134">
        <v>60</v>
      </c>
      <c r="B806" s="147" t="s">
        <v>3342</v>
      </c>
      <c r="C806" s="153" t="s">
        <v>3343</v>
      </c>
      <c r="D806" s="154" t="s">
        <v>1063</v>
      </c>
      <c r="E806" s="133" t="s">
        <v>3344</v>
      </c>
      <c r="F806" s="134" t="s">
        <v>260</v>
      </c>
      <c r="G806" s="134"/>
      <c r="H806" s="134" t="s">
        <v>474</v>
      </c>
      <c r="I806" s="137"/>
      <c r="J806" s="47" t="str">
        <f t="shared" si="12"/>
        <v>15</v>
      </c>
    </row>
    <row r="807" spans="1:10" ht="17.25" hidden="1" customHeight="1">
      <c r="A807" s="134">
        <v>1</v>
      </c>
      <c r="B807" s="147" t="s">
        <v>3345</v>
      </c>
      <c r="C807" s="153" t="s">
        <v>3346</v>
      </c>
      <c r="D807" s="154" t="s">
        <v>3347</v>
      </c>
      <c r="E807" s="133" t="s">
        <v>3348</v>
      </c>
      <c r="F807" s="136" t="s">
        <v>192</v>
      </c>
      <c r="G807" s="134"/>
      <c r="H807" s="134" t="s">
        <v>474</v>
      </c>
      <c r="I807" s="137"/>
      <c r="J807" s="47" t="str">
        <f t="shared" si="12"/>
        <v>15</v>
      </c>
    </row>
    <row r="808" spans="1:10" ht="17.25" hidden="1" customHeight="1">
      <c r="A808" s="134">
        <v>2</v>
      </c>
      <c r="B808" s="147" t="s">
        <v>3349</v>
      </c>
      <c r="C808" s="153" t="s">
        <v>3350</v>
      </c>
      <c r="D808" s="154" t="s">
        <v>3351</v>
      </c>
      <c r="E808" s="133" t="s">
        <v>1094</v>
      </c>
      <c r="F808" s="134" t="s">
        <v>192</v>
      </c>
      <c r="G808" s="134"/>
      <c r="H808" s="134" t="s">
        <v>474</v>
      </c>
      <c r="I808" s="137"/>
      <c r="J808" s="47" t="str">
        <f t="shared" si="12"/>
        <v>15</v>
      </c>
    </row>
    <row r="809" spans="1:10" ht="17.25" hidden="1" customHeight="1">
      <c r="A809" s="134">
        <v>3</v>
      </c>
      <c r="B809" s="147" t="s">
        <v>3352</v>
      </c>
      <c r="C809" s="153" t="s">
        <v>652</v>
      </c>
      <c r="D809" s="154" t="s">
        <v>881</v>
      </c>
      <c r="E809" s="133" t="s">
        <v>1373</v>
      </c>
      <c r="F809" s="134" t="s">
        <v>192</v>
      </c>
      <c r="G809" s="134"/>
      <c r="H809" s="134" t="s">
        <v>474</v>
      </c>
      <c r="I809" s="137"/>
      <c r="J809" s="47" t="str">
        <f t="shared" si="12"/>
        <v>15</v>
      </c>
    </row>
    <row r="810" spans="1:10" ht="17.25" hidden="1" customHeight="1">
      <c r="A810" s="134">
        <v>4</v>
      </c>
      <c r="B810" s="147" t="s">
        <v>3353</v>
      </c>
      <c r="C810" s="153" t="s">
        <v>3354</v>
      </c>
      <c r="D810" s="154" t="s">
        <v>481</v>
      </c>
      <c r="E810" s="133" t="s">
        <v>935</v>
      </c>
      <c r="F810" s="134" t="s">
        <v>192</v>
      </c>
      <c r="G810" s="134"/>
      <c r="H810" s="134" t="s">
        <v>474</v>
      </c>
      <c r="I810" s="137"/>
      <c r="J810" s="47" t="str">
        <f t="shared" si="12"/>
        <v>15</v>
      </c>
    </row>
    <row r="811" spans="1:10" ht="17.25" hidden="1" customHeight="1">
      <c r="A811" s="134">
        <v>5</v>
      </c>
      <c r="B811" s="147" t="s">
        <v>3355</v>
      </c>
      <c r="C811" s="153" t="s">
        <v>3356</v>
      </c>
      <c r="D811" s="154" t="s">
        <v>1654</v>
      </c>
      <c r="E811" s="133" t="s">
        <v>1805</v>
      </c>
      <c r="F811" s="134" t="s">
        <v>192</v>
      </c>
      <c r="G811" s="134"/>
      <c r="H811" s="134" t="s">
        <v>474</v>
      </c>
      <c r="I811" s="137"/>
      <c r="J811" s="47" t="str">
        <f t="shared" si="12"/>
        <v>15</v>
      </c>
    </row>
    <row r="812" spans="1:10" ht="17.25" hidden="1" customHeight="1">
      <c r="A812" s="134">
        <v>6</v>
      </c>
      <c r="B812" s="147" t="s">
        <v>3357</v>
      </c>
      <c r="C812" s="153" t="s">
        <v>1734</v>
      </c>
      <c r="D812" s="154" t="s">
        <v>3358</v>
      </c>
      <c r="E812" s="133" t="s">
        <v>1215</v>
      </c>
      <c r="F812" s="134" t="s">
        <v>192</v>
      </c>
      <c r="G812" s="134"/>
      <c r="H812" s="134" t="s">
        <v>474</v>
      </c>
      <c r="I812" s="137"/>
      <c r="J812" s="47" t="str">
        <f t="shared" si="12"/>
        <v>15</v>
      </c>
    </row>
    <row r="813" spans="1:10" ht="17.25" hidden="1" customHeight="1">
      <c r="A813" s="134">
        <v>7</v>
      </c>
      <c r="B813" s="147" t="s">
        <v>3359</v>
      </c>
      <c r="C813" s="153" t="s">
        <v>2472</v>
      </c>
      <c r="D813" s="154" t="s">
        <v>687</v>
      </c>
      <c r="E813" s="133" t="s">
        <v>2528</v>
      </c>
      <c r="F813" s="134" t="s">
        <v>192</v>
      </c>
      <c r="G813" s="134"/>
      <c r="H813" s="134" t="s">
        <v>474</v>
      </c>
      <c r="I813" s="137"/>
      <c r="J813" s="47" t="str">
        <f t="shared" si="12"/>
        <v>15</v>
      </c>
    </row>
    <row r="814" spans="1:10" ht="17.25" hidden="1" customHeight="1">
      <c r="A814" s="134">
        <v>8</v>
      </c>
      <c r="B814" s="147" t="s">
        <v>3360</v>
      </c>
      <c r="C814" s="153" t="s">
        <v>3361</v>
      </c>
      <c r="D814" s="154" t="s">
        <v>1088</v>
      </c>
      <c r="E814" s="133" t="s">
        <v>3362</v>
      </c>
      <c r="F814" s="134" t="s">
        <v>192</v>
      </c>
      <c r="G814" s="134"/>
      <c r="H814" s="134" t="s">
        <v>474</v>
      </c>
      <c r="I814" s="137"/>
      <c r="J814" s="47" t="str">
        <f t="shared" si="12"/>
        <v>15</v>
      </c>
    </row>
    <row r="815" spans="1:10" ht="17.25" hidden="1" customHeight="1">
      <c r="A815" s="134">
        <v>9</v>
      </c>
      <c r="B815" s="147" t="s">
        <v>3363</v>
      </c>
      <c r="C815" s="153" t="s">
        <v>3364</v>
      </c>
      <c r="D815" s="154" t="s">
        <v>1088</v>
      </c>
      <c r="E815" s="133" t="s">
        <v>3365</v>
      </c>
      <c r="F815" s="134" t="s">
        <v>192</v>
      </c>
      <c r="G815" s="134"/>
      <c r="H815" s="134" t="s">
        <v>474</v>
      </c>
      <c r="I815" s="137"/>
      <c r="J815" s="47" t="str">
        <f t="shared" si="12"/>
        <v>15</v>
      </c>
    </row>
    <row r="816" spans="1:10" ht="17.25" hidden="1" customHeight="1">
      <c r="A816" s="134">
        <v>10</v>
      </c>
      <c r="B816" s="147" t="s">
        <v>3366</v>
      </c>
      <c r="C816" s="153" t="s">
        <v>3367</v>
      </c>
      <c r="D816" s="154" t="s">
        <v>1088</v>
      </c>
      <c r="E816" s="133" t="s">
        <v>2429</v>
      </c>
      <c r="F816" s="134" t="s">
        <v>192</v>
      </c>
      <c r="G816" s="134"/>
      <c r="H816" s="134" t="s">
        <v>474</v>
      </c>
      <c r="I816" s="137"/>
      <c r="J816" s="47" t="str">
        <f t="shared" si="12"/>
        <v>15</v>
      </c>
    </row>
    <row r="817" spans="1:10" ht="17.25" hidden="1" customHeight="1">
      <c r="A817" s="134">
        <v>11</v>
      </c>
      <c r="B817" s="147" t="s">
        <v>3368</v>
      </c>
      <c r="C817" s="153" t="s">
        <v>3369</v>
      </c>
      <c r="D817" s="154" t="s">
        <v>1272</v>
      </c>
      <c r="E817" s="133" t="s">
        <v>696</v>
      </c>
      <c r="F817" s="134" t="s">
        <v>192</v>
      </c>
      <c r="G817" s="134"/>
      <c r="H817" s="134" t="s">
        <v>474</v>
      </c>
      <c r="I817" s="137"/>
      <c r="J817" s="47" t="str">
        <f t="shared" si="12"/>
        <v>15</v>
      </c>
    </row>
    <row r="818" spans="1:10" ht="17.25" hidden="1" customHeight="1">
      <c r="A818" s="134">
        <v>12</v>
      </c>
      <c r="B818" s="147" t="s">
        <v>3370</v>
      </c>
      <c r="C818" s="153" t="s">
        <v>3371</v>
      </c>
      <c r="D818" s="154" t="s">
        <v>3372</v>
      </c>
      <c r="E818" s="133" t="s">
        <v>2753</v>
      </c>
      <c r="F818" s="134" t="s">
        <v>192</v>
      </c>
      <c r="G818" s="134"/>
      <c r="H818" s="134" t="s">
        <v>474</v>
      </c>
      <c r="I818" s="137"/>
      <c r="J818" s="47" t="str">
        <f t="shared" si="12"/>
        <v>15</v>
      </c>
    </row>
    <row r="819" spans="1:10" ht="17.25" hidden="1" customHeight="1">
      <c r="A819" s="134">
        <v>13</v>
      </c>
      <c r="B819" s="147" t="s">
        <v>3373</v>
      </c>
      <c r="C819" s="153" t="s">
        <v>606</v>
      </c>
      <c r="D819" s="154" t="s">
        <v>911</v>
      </c>
      <c r="E819" s="133" t="s">
        <v>1151</v>
      </c>
      <c r="F819" s="134" t="s">
        <v>192</v>
      </c>
      <c r="G819" s="134"/>
      <c r="H819" s="134" t="s">
        <v>474</v>
      </c>
      <c r="I819" s="137"/>
      <c r="J819" s="47" t="str">
        <f t="shared" si="12"/>
        <v>15</v>
      </c>
    </row>
    <row r="820" spans="1:10" ht="17.25" hidden="1" customHeight="1">
      <c r="A820" s="134">
        <v>14</v>
      </c>
      <c r="B820" s="147" t="s">
        <v>3374</v>
      </c>
      <c r="C820" s="153" t="s">
        <v>610</v>
      </c>
      <c r="D820" s="154" t="s">
        <v>543</v>
      </c>
      <c r="E820" s="133" t="s">
        <v>1921</v>
      </c>
      <c r="F820" s="134" t="s">
        <v>192</v>
      </c>
      <c r="G820" s="134"/>
      <c r="H820" s="134" t="s">
        <v>474</v>
      </c>
      <c r="I820" s="137"/>
      <c r="J820" s="47" t="str">
        <f t="shared" si="12"/>
        <v>15</v>
      </c>
    </row>
    <row r="821" spans="1:10" ht="17.25" hidden="1" customHeight="1">
      <c r="A821" s="134">
        <v>15</v>
      </c>
      <c r="B821" s="147" t="s">
        <v>3375</v>
      </c>
      <c r="C821" s="153" t="s">
        <v>480</v>
      </c>
      <c r="D821" s="154" t="s">
        <v>557</v>
      </c>
      <c r="E821" s="133" t="s">
        <v>3376</v>
      </c>
      <c r="F821" s="134" t="s">
        <v>192</v>
      </c>
      <c r="G821" s="134"/>
      <c r="H821" s="134" t="s">
        <v>474</v>
      </c>
      <c r="I821" s="137"/>
      <c r="J821" s="47" t="str">
        <f t="shared" si="12"/>
        <v>15</v>
      </c>
    </row>
    <row r="822" spans="1:10" ht="17.25" hidden="1" customHeight="1">
      <c r="A822" s="134">
        <v>16</v>
      </c>
      <c r="B822" s="147" t="s">
        <v>3377</v>
      </c>
      <c r="C822" s="153" t="s">
        <v>485</v>
      </c>
      <c r="D822" s="154" t="s">
        <v>561</v>
      </c>
      <c r="E822" s="133" t="s">
        <v>2291</v>
      </c>
      <c r="F822" s="134" t="s">
        <v>192</v>
      </c>
      <c r="G822" s="134"/>
      <c r="H822" s="134" t="s">
        <v>474</v>
      </c>
      <c r="I822" s="137"/>
      <c r="J822" s="47" t="str">
        <f t="shared" si="12"/>
        <v>15</v>
      </c>
    </row>
    <row r="823" spans="1:10" ht="17.25" hidden="1" customHeight="1">
      <c r="A823" s="134">
        <v>17</v>
      </c>
      <c r="B823" s="147" t="s">
        <v>3378</v>
      </c>
      <c r="C823" s="153" t="s">
        <v>3379</v>
      </c>
      <c r="D823" s="154" t="s">
        <v>945</v>
      </c>
      <c r="E823" s="133" t="s">
        <v>3380</v>
      </c>
      <c r="F823" s="134" t="s">
        <v>192</v>
      </c>
      <c r="G823" s="134"/>
      <c r="H823" s="134" t="s">
        <v>474</v>
      </c>
      <c r="I823" s="137"/>
      <c r="J823" s="47" t="str">
        <f t="shared" si="12"/>
        <v>15</v>
      </c>
    </row>
    <row r="824" spans="1:10" ht="17.25" hidden="1" customHeight="1">
      <c r="A824" s="134">
        <v>18</v>
      </c>
      <c r="B824" s="147" t="s">
        <v>3381</v>
      </c>
      <c r="C824" s="153" t="s">
        <v>3287</v>
      </c>
      <c r="D824" s="154" t="s">
        <v>565</v>
      </c>
      <c r="E824" s="133" t="s">
        <v>967</v>
      </c>
      <c r="F824" s="134" t="s">
        <v>192</v>
      </c>
      <c r="G824" s="134"/>
      <c r="H824" s="134" t="s">
        <v>474</v>
      </c>
      <c r="I824" s="137"/>
      <c r="J824" s="47" t="str">
        <f t="shared" si="12"/>
        <v>15</v>
      </c>
    </row>
    <row r="825" spans="1:10" ht="17.25" hidden="1" customHeight="1">
      <c r="A825" s="134">
        <v>19</v>
      </c>
      <c r="B825" s="147" t="s">
        <v>3382</v>
      </c>
      <c r="C825" s="153" t="s">
        <v>2884</v>
      </c>
      <c r="D825" s="154" t="s">
        <v>572</v>
      </c>
      <c r="E825" s="133" t="s">
        <v>1043</v>
      </c>
      <c r="F825" s="134" t="s">
        <v>192</v>
      </c>
      <c r="G825" s="134"/>
      <c r="H825" s="134" t="s">
        <v>474</v>
      </c>
      <c r="I825" s="137"/>
      <c r="J825" s="47" t="str">
        <f t="shared" si="12"/>
        <v>15</v>
      </c>
    </row>
    <row r="826" spans="1:10" ht="17.25" hidden="1" customHeight="1">
      <c r="A826" s="134">
        <v>20</v>
      </c>
      <c r="B826" s="147" t="s">
        <v>3383</v>
      </c>
      <c r="C826" s="153" t="s">
        <v>1873</v>
      </c>
      <c r="D826" s="154" t="s">
        <v>1302</v>
      </c>
      <c r="E826" s="133" t="s">
        <v>996</v>
      </c>
      <c r="F826" s="134" t="s">
        <v>192</v>
      </c>
      <c r="G826" s="134"/>
      <c r="H826" s="134" t="s">
        <v>474</v>
      </c>
      <c r="I826" s="137"/>
      <c r="J826" s="47" t="str">
        <f t="shared" si="12"/>
        <v>15</v>
      </c>
    </row>
    <row r="827" spans="1:10" ht="17.25" hidden="1" customHeight="1">
      <c r="A827" s="134">
        <v>21</v>
      </c>
      <c r="B827" s="147" t="s">
        <v>3384</v>
      </c>
      <c r="C827" s="153" t="s">
        <v>3385</v>
      </c>
      <c r="D827" s="154" t="s">
        <v>1302</v>
      </c>
      <c r="E827" s="133" t="s">
        <v>3386</v>
      </c>
      <c r="F827" s="134" t="s">
        <v>192</v>
      </c>
      <c r="G827" s="134"/>
      <c r="H827" s="134" t="s">
        <v>474</v>
      </c>
      <c r="I827" s="137"/>
      <c r="J827" s="47" t="str">
        <f t="shared" si="12"/>
        <v>15</v>
      </c>
    </row>
    <row r="828" spans="1:10" ht="17.25" hidden="1" customHeight="1">
      <c r="A828" s="134">
        <v>22</v>
      </c>
      <c r="B828" s="147" t="s">
        <v>3387</v>
      </c>
      <c r="C828" s="153" t="s">
        <v>1409</v>
      </c>
      <c r="D828" s="154" t="s">
        <v>953</v>
      </c>
      <c r="E828" s="133" t="s">
        <v>1391</v>
      </c>
      <c r="F828" s="134" t="s">
        <v>192</v>
      </c>
      <c r="G828" s="134"/>
      <c r="H828" s="134" t="s">
        <v>454</v>
      </c>
      <c r="I828" s="137"/>
      <c r="J828" s="47" t="str">
        <f t="shared" si="12"/>
        <v>15</v>
      </c>
    </row>
    <row r="829" spans="1:10" ht="17.25" hidden="1" customHeight="1">
      <c r="A829" s="134">
        <v>23</v>
      </c>
      <c r="B829" s="147" t="s">
        <v>3388</v>
      </c>
      <c r="C829" s="153" t="s">
        <v>1298</v>
      </c>
      <c r="D829" s="154" t="s">
        <v>759</v>
      </c>
      <c r="E829" s="133" t="s">
        <v>3389</v>
      </c>
      <c r="F829" s="134" t="s">
        <v>192</v>
      </c>
      <c r="G829" s="134"/>
      <c r="H829" s="134" t="s">
        <v>454</v>
      </c>
      <c r="I829" s="137"/>
      <c r="J829" s="47" t="str">
        <f t="shared" si="12"/>
        <v>15</v>
      </c>
    </row>
    <row r="830" spans="1:10" ht="17.25" hidden="1" customHeight="1">
      <c r="A830" s="134">
        <v>24</v>
      </c>
      <c r="B830" s="147" t="s">
        <v>3390</v>
      </c>
      <c r="C830" s="153" t="s">
        <v>1344</v>
      </c>
      <c r="D830" s="154" t="s">
        <v>970</v>
      </c>
      <c r="E830" s="133" t="s">
        <v>1012</v>
      </c>
      <c r="F830" s="134" t="s">
        <v>192</v>
      </c>
      <c r="G830" s="134"/>
      <c r="H830" s="134" t="s">
        <v>454</v>
      </c>
      <c r="I830" s="137"/>
      <c r="J830" s="47" t="str">
        <f t="shared" si="12"/>
        <v>15</v>
      </c>
    </row>
    <row r="831" spans="1:10" ht="17.25" hidden="1" customHeight="1">
      <c r="A831" s="134">
        <v>25</v>
      </c>
      <c r="B831" s="147" t="s">
        <v>3391</v>
      </c>
      <c r="C831" s="153" t="s">
        <v>3392</v>
      </c>
      <c r="D831" s="154" t="s">
        <v>3393</v>
      </c>
      <c r="E831" s="133" t="s">
        <v>1874</v>
      </c>
      <c r="F831" s="134" t="s">
        <v>192</v>
      </c>
      <c r="G831" s="134"/>
      <c r="H831" s="134" t="s">
        <v>474</v>
      </c>
      <c r="I831" s="137"/>
      <c r="J831" s="47" t="str">
        <f t="shared" si="12"/>
        <v>15</v>
      </c>
    </row>
    <row r="832" spans="1:10" ht="17.25" hidden="1" customHeight="1">
      <c r="A832" s="134">
        <v>26</v>
      </c>
      <c r="B832" s="147" t="s">
        <v>3394</v>
      </c>
      <c r="C832" s="153" t="s">
        <v>503</v>
      </c>
      <c r="D832" s="154" t="s">
        <v>771</v>
      </c>
      <c r="E832" s="133" t="s">
        <v>1655</v>
      </c>
      <c r="F832" s="134" t="s">
        <v>192</v>
      </c>
      <c r="G832" s="135" t="s">
        <v>604</v>
      </c>
      <c r="H832" s="134" t="s">
        <v>474</v>
      </c>
      <c r="I832" s="137"/>
      <c r="J832" s="47" t="str">
        <f t="shared" si="12"/>
        <v>15</v>
      </c>
    </row>
    <row r="833" spans="1:10" ht="17.25" hidden="1" customHeight="1">
      <c r="A833" s="134">
        <v>27</v>
      </c>
      <c r="B833" s="147" t="s">
        <v>3395</v>
      </c>
      <c r="C833" s="153" t="s">
        <v>682</v>
      </c>
      <c r="D833" s="154" t="s">
        <v>775</v>
      </c>
      <c r="E833" s="133" t="s">
        <v>1459</v>
      </c>
      <c r="F833" s="134" t="s">
        <v>192</v>
      </c>
      <c r="G833" s="135" t="s">
        <v>43</v>
      </c>
      <c r="H833" s="134" t="s">
        <v>454</v>
      </c>
      <c r="I833" s="137"/>
      <c r="J833" s="47" t="str">
        <f t="shared" si="12"/>
        <v>15</v>
      </c>
    </row>
    <row r="834" spans="1:10" ht="17.25" hidden="1" customHeight="1">
      <c r="A834" s="134">
        <v>28</v>
      </c>
      <c r="B834" s="147" t="s">
        <v>3396</v>
      </c>
      <c r="C834" s="153" t="s">
        <v>503</v>
      </c>
      <c r="D834" s="154" t="s">
        <v>775</v>
      </c>
      <c r="E834" s="133" t="s">
        <v>580</v>
      </c>
      <c r="F834" s="134" t="s">
        <v>192</v>
      </c>
      <c r="G834" s="134"/>
      <c r="H834" s="134" t="s">
        <v>474</v>
      </c>
      <c r="I834" s="137"/>
      <c r="J834" s="47" t="str">
        <f t="shared" si="12"/>
        <v>15</v>
      </c>
    </row>
    <row r="835" spans="1:10" ht="17.25" hidden="1" customHeight="1">
      <c r="A835" s="134">
        <v>29</v>
      </c>
      <c r="B835" s="147" t="s">
        <v>3397</v>
      </c>
      <c r="C835" s="153" t="s">
        <v>3084</v>
      </c>
      <c r="D835" s="154" t="s">
        <v>583</v>
      </c>
      <c r="E835" s="133" t="s">
        <v>2042</v>
      </c>
      <c r="F835" s="134" t="s">
        <v>192</v>
      </c>
      <c r="G835" s="134"/>
      <c r="H835" s="134" t="s">
        <v>474</v>
      </c>
      <c r="I835" s="137"/>
      <c r="J835" s="47" t="str">
        <f t="shared" ref="J835:J898" si="13">LEFT(F835,2)</f>
        <v>15</v>
      </c>
    </row>
    <row r="836" spans="1:10" ht="17.25" hidden="1" customHeight="1">
      <c r="A836" s="134">
        <v>30</v>
      </c>
      <c r="B836" s="147" t="s">
        <v>3398</v>
      </c>
      <c r="C836" s="153" t="s">
        <v>503</v>
      </c>
      <c r="D836" s="154" t="s">
        <v>3399</v>
      </c>
      <c r="E836" s="133" t="s">
        <v>2374</v>
      </c>
      <c r="F836" s="134" t="s">
        <v>192</v>
      </c>
      <c r="G836" s="134"/>
      <c r="H836" s="134" t="s">
        <v>454</v>
      </c>
      <c r="I836" s="137"/>
      <c r="J836" s="47" t="str">
        <f t="shared" si="13"/>
        <v>15</v>
      </c>
    </row>
    <row r="837" spans="1:10" ht="17.25" hidden="1" customHeight="1">
      <c r="A837" s="134">
        <v>31</v>
      </c>
      <c r="B837" s="147" t="s">
        <v>3400</v>
      </c>
      <c r="C837" s="153" t="s">
        <v>3401</v>
      </c>
      <c r="D837" s="154" t="s">
        <v>587</v>
      </c>
      <c r="E837" s="133" t="s">
        <v>3402</v>
      </c>
      <c r="F837" s="134" t="s">
        <v>192</v>
      </c>
      <c r="G837" s="134"/>
      <c r="H837" s="134" t="s">
        <v>474</v>
      </c>
      <c r="I837" s="137"/>
      <c r="J837" s="47" t="str">
        <f t="shared" si="13"/>
        <v>15</v>
      </c>
    </row>
    <row r="838" spans="1:10" ht="17.25" hidden="1" customHeight="1">
      <c r="A838" s="134">
        <v>32</v>
      </c>
      <c r="B838" s="147" t="s">
        <v>3403</v>
      </c>
      <c r="C838" s="153" t="s">
        <v>884</v>
      </c>
      <c r="D838" s="154" t="s">
        <v>591</v>
      </c>
      <c r="E838" s="133" t="s">
        <v>1085</v>
      </c>
      <c r="F838" s="134" t="s">
        <v>192</v>
      </c>
      <c r="G838" s="134"/>
      <c r="H838" s="134" t="s">
        <v>474</v>
      </c>
      <c r="I838" s="137"/>
      <c r="J838" s="47" t="str">
        <f t="shared" si="13"/>
        <v>15</v>
      </c>
    </row>
    <row r="839" spans="1:10" ht="17.25" hidden="1" customHeight="1">
      <c r="A839" s="134">
        <v>33</v>
      </c>
      <c r="B839" s="147" t="s">
        <v>3404</v>
      </c>
      <c r="C839" s="153" t="s">
        <v>2736</v>
      </c>
      <c r="D839" s="154" t="s">
        <v>595</v>
      </c>
      <c r="E839" s="133" t="s">
        <v>1143</v>
      </c>
      <c r="F839" s="134" t="s">
        <v>192</v>
      </c>
      <c r="G839" s="134"/>
      <c r="H839" s="134" t="s">
        <v>454</v>
      </c>
      <c r="I839" s="137"/>
      <c r="J839" s="47" t="str">
        <f t="shared" si="13"/>
        <v>15</v>
      </c>
    </row>
    <row r="840" spans="1:10" ht="17.25" hidden="1" customHeight="1">
      <c r="A840" s="134">
        <v>34</v>
      </c>
      <c r="B840" s="147" t="s">
        <v>3405</v>
      </c>
      <c r="C840" s="153" t="s">
        <v>655</v>
      </c>
      <c r="D840" s="154" t="s">
        <v>982</v>
      </c>
      <c r="E840" s="133" t="s">
        <v>2059</v>
      </c>
      <c r="F840" s="134" t="s">
        <v>192</v>
      </c>
      <c r="G840" s="134"/>
      <c r="H840" s="134" t="s">
        <v>474</v>
      </c>
      <c r="I840" s="137"/>
      <c r="J840" s="47" t="str">
        <f t="shared" si="13"/>
        <v>15</v>
      </c>
    </row>
    <row r="841" spans="1:10" ht="17.25" hidden="1" customHeight="1">
      <c r="A841" s="134">
        <v>35</v>
      </c>
      <c r="B841" s="147" t="s">
        <v>3406</v>
      </c>
      <c r="C841" s="153" t="s">
        <v>2736</v>
      </c>
      <c r="D841" s="154" t="s">
        <v>2596</v>
      </c>
      <c r="E841" s="133" t="s">
        <v>1651</v>
      </c>
      <c r="F841" s="134" t="s">
        <v>192</v>
      </c>
      <c r="G841" s="134"/>
      <c r="H841" s="134" t="s">
        <v>474</v>
      </c>
      <c r="I841" s="137"/>
      <c r="J841" s="47" t="str">
        <f t="shared" si="13"/>
        <v>15</v>
      </c>
    </row>
    <row r="842" spans="1:10" ht="17.25" hidden="1" customHeight="1">
      <c r="A842" s="134">
        <v>36</v>
      </c>
      <c r="B842" s="147" t="s">
        <v>3407</v>
      </c>
      <c r="C842" s="153" t="s">
        <v>3408</v>
      </c>
      <c r="D842" s="154" t="s">
        <v>800</v>
      </c>
      <c r="E842" s="133" t="s">
        <v>3117</v>
      </c>
      <c r="F842" s="134" t="s">
        <v>192</v>
      </c>
      <c r="G842" s="134"/>
      <c r="H842" s="134" t="s">
        <v>454</v>
      </c>
      <c r="I842" s="137"/>
      <c r="J842" s="47" t="str">
        <f t="shared" si="13"/>
        <v>15</v>
      </c>
    </row>
    <row r="843" spans="1:10" ht="17.25" hidden="1" customHeight="1">
      <c r="A843" s="134">
        <v>37</v>
      </c>
      <c r="B843" s="147" t="s">
        <v>3409</v>
      </c>
      <c r="C843" s="153" t="s">
        <v>3410</v>
      </c>
      <c r="D843" s="154" t="s">
        <v>611</v>
      </c>
      <c r="E843" s="133" t="s">
        <v>2124</v>
      </c>
      <c r="F843" s="134" t="s">
        <v>192</v>
      </c>
      <c r="G843" s="134"/>
      <c r="H843" s="134" t="s">
        <v>474</v>
      </c>
      <c r="I843" s="137"/>
      <c r="J843" s="47" t="str">
        <f t="shared" si="13"/>
        <v>15</v>
      </c>
    </row>
    <row r="844" spans="1:10" ht="17.25" hidden="1" customHeight="1">
      <c r="A844" s="134">
        <v>38</v>
      </c>
      <c r="B844" s="147" t="s">
        <v>3411</v>
      </c>
      <c r="C844" s="153" t="s">
        <v>2459</v>
      </c>
      <c r="D844" s="154" t="s">
        <v>821</v>
      </c>
      <c r="E844" s="133" t="s">
        <v>494</v>
      </c>
      <c r="F844" s="134" t="s">
        <v>192</v>
      </c>
      <c r="G844" s="134"/>
      <c r="H844" s="134" t="s">
        <v>474</v>
      </c>
      <c r="I844" s="137"/>
      <c r="J844" s="47" t="str">
        <f t="shared" si="13"/>
        <v>15</v>
      </c>
    </row>
    <row r="845" spans="1:10" ht="17.25" hidden="1" customHeight="1">
      <c r="A845" s="134">
        <v>39</v>
      </c>
      <c r="B845" s="147" t="s">
        <v>3412</v>
      </c>
      <c r="C845" s="153" t="s">
        <v>786</v>
      </c>
      <c r="D845" s="154" t="s">
        <v>631</v>
      </c>
      <c r="E845" s="133" t="s">
        <v>3413</v>
      </c>
      <c r="F845" s="134" t="s">
        <v>192</v>
      </c>
      <c r="G845" s="134"/>
      <c r="H845" s="134" t="s">
        <v>474</v>
      </c>
      <c r="I845" s="137"/>
      <c r="J845" s="47" t="str">
        <f t="shared" si="13"/>
        <v>15</v>
      </c>
    </row>
    <row r="846" spans="1:10" ht="17.25" hidden="1" customHeight="1">
      <c r="A846" s="134">
        <v>40</v>
      </c>
      <c r="B846" s="147" t="s">
        <v>3414</v>
      </c>
      <c r="C846" s="153" t="s">
        <v>682</v>
      </c>
      <c r="D846" s="154" t="s">
        <v>631</v>
      </c>
      <c r="E846" s="133" t="s">
        <v>1064</v>
      </c>
      <c r="F846" s="134" t="s">
        <v>192</v>
      </c>
      <c r="G846" s="134"/>
      <c r="H846" s="134" t="s">
        <v>474</v>
      </c>
      <c r="I846" s="137"/>
      <c r="J846" s="47" t="str">
        <f t="shared" si="13"/>
        <v>15</v>
      </c>
    </row>
    <row r="847" spans="1:10" ht="17.25" hidden="1" customHeight="1">
      <c r="A847" s="134">
        <v>41</v>
      </c>
      <c r="B847" s="147" t="s">
        <v>3415</v>
      </c>
      <c r="C847" s="153" t="s">
        <v>3416</v>
      </c>
      <c r="D847" s="154" t="s">
        <v>3417</v>
      </c>
      <c r="E847" s="133" t="s">
        <v>1709</v>
      </c>
      <c r="F847" s="134" t="s">
        <v>192</v>
      </c>
      <c r="G847" s="134"/>
      <c r="H847" s="134" t="s">
        <v>454</v>
      </c>
      <c r="I847" s="137"/>
      <c r="J847" s="47" t="str">
        <f t="shared" si="13"/>
        <v>15</v>
      </c>
    </row>
    <row r="848" spans="1:10" ht="17.25" hidden="1" customHeight="1">
      <c r="A848" s="134">
        <v>42</v>
      </c>
      <c r="B848" s="147" t="s">
        <v>3418</v>
      </c>
      <c r="C848" s="153" t="s">
        <v>3419</v>
      </c>
      <c r="D848" s="154" t="s">
        <v>3420</v>
      </c>
      <c r="E848" s="133" t="s">
        <v>2432</v>
      </c>
      <c r="F848" s="134" t="s">
        <v>192</v>
      </c>
      <c r="G848" s="134"/>
      <c r="H848" s="134" t="s">
        <v>474</v>
      </c>
      <c r="I848" s="137"/>
      <c r="J848" s="47" t="str">
        <f t="shared" si="13"/>
        <v>15</v>
      </c>
    </row>
    <row r="849" spans="1:10" ht="17.25" hidden="1" customHeight="1">
      <c r="A849" s="134">
        <v>43</v>
      </c>
      <c r="B849" s="147" t="s">
        <v>3421</v>
      </c>
      <c r="C849" s="153" t="s">
        <v>1482</v>
      </c>
      <c r="D849" s="154" t="s">
        <v>3422</v>
      </c>
      <c r="E849" s="133" t="s">
        <v>2164</v>
      </c>
      <c r="F849" s="134" t="s">
        <v>192</v>
      </c>
      <c r="G849" s="134"/>
      <c r="H849" s="134" t="s">
        <v>454</v>
      </c>
      <c r="I849" s="137"/>
      <c r="J849" s="47" t="str">
        <f t="shared" si="13"/>
        <v>15</v>
      </c>
    </row>
    <row r="850" spans="1:10" ht="17.25" hidden="1" customHeight="1">
      <c r="A850" s="134">
        <v>44</v>
      </c>
      <c r="B850" s="147" t="s">
        <v>3423</v>
      </c>
      <c r="C850" s="153" t="s">
        <v>3424</v>
      </c>
      <c r="D850" s="154" t="s">
        <v>1011</v>
      </c>
      <c r="E850" s="133" t="s">
        <v>2481</v>
      </c>
      <c r="F850" s="134" t="s">
        <v>192</v>
      </c>
      <c r="G850" s="134"/>
      <c r="H850" s="134" t="s">
        <v>474</v>
      </c>
      <c r="I850" s="137"/>
      <c r="J850" s="47" t="str">
        <f t="shared" si="13"/>
        <v>15</v>
      </c>
    </row>
    <row r="851" spans="1:10" ht="17.25" hidden="1" customHeight="1">
      <c r="A851" s="134">
        <v>45</v>
      </c>
      <c r="B851" s="147" t="s">
        <v>3425</v>
      </c>
      <c r="C851" s="153" t="s">
        <v>3426</v>
      </c>
      <c r="D851" s="154" t="s">
        <v>1011</v>
      </c>
      <c r="E851" s="133" t="s">
        <v>2291</v>
      </c>
      <c r="F851" s="134" t="s">
        <v>192</v>
      </c>
      <c r="G851" s="134"/>
      <c r="H851" s="134" t="s">
        <v>474</v>
      </c>
      <c r="I851" s="137"/>
      <c r="J851" s="47" t="str">
        <f t="shared" si="13"/>
        <v>15</v>
      </c>
    </row>
    <row r="852" spans="1:10" ht="17.25" hidden="1" customHeight="1">
      <c r="A852" s="134">
        <v>46</v>
      </c>
      <c r="B852" s="147" t="s">
        <v>3427</v>
      </c>
      <c r="C852" s="153" t="s">
        <v>861</v>
      </c>
      <c r="D852" s="154" t="s">
        <v>644</v>
      </c>
      <c r="E852" s="133" t="s">
        <v>1277</v>
      </c>
      <c r="F852" s="134" t="s">
        <v>192</v>
      </c>
      <c r="G852" s="134"/>
      <c r="H852" s="134" t="s">
        <v>474</v>
      </c>
      <c r="I852" s="137"/>
      <c r="J852" s="47" t="str">
        <f t="shared" si="13"/>
        <v>15</v>
      </c>
    </row>
    <row r="853" spans="1:10" ht="17.25" hidden="1" customHeight="1">
      <c r="A853" s="134">
        <v>47</v>
      </c>
      <c r="B853" s="147" t="s">
        <v>3428</v>
      </c>
      <c r="C853" s="153" t="s">
        <v>1747</v>
      </c>
      <c r="D853" s="154" t="s">
        <v>2116</v>
      </c>
      <c r="E853" s="133" t="s">
        <v>684</v>
      </c>
      <c r="F853" s="134" t="s">
        <v>192</v>
      </c>
      <c r="G853" s="134"/>
      <c r="H853" s="134" t="s">
        <v>474</v>
      </c>
      <c r="I853" s="137"/>
      <c r="J853" s="47" t="str">
        <f t="shared" si="13"/>
        <v>15</v>
      </c>
    </row>
    <row r="854" spans="1:10" ht="17.25" hidden="1" customHeight="1">
      <c r="A854" s="134">
        <v>48</v>
      </c>
      <c r="B854" s="147" t="s">
        <v>3429</v>
      </c>
      <c r="C854" s="153" t="s">
        <v>3430</v>
      </c>
      <c r="D854" s="154" t="s">
        <v>2116</v>
      </c>
      <c r="E854" s="133" t="s">
        <v>3431</v>
      </c>
      <c r="F854" s="134" t="s">
        <v>192</v>
      </c>
      <c r="G854" s="134"/>
      <c r="H854" s="134" t="s">
        <v>474</v>
      </c>
      <c r="I854" s="137"/>
      <c r="J854" s="47" t="str">
        <f t="shared" si="13"/>
        <v>15</v>
      </c>
    </row>
    <row r="855" spans="1:10" ht="17.25" hidden="1" customHeight="1">
      <c r="A855" s="134">
        <v>49</v>
      </c>
      <c r="B855" s="147" t="s">
        <v>3432</v>
      </c>
      <c r="C855" s="153" t="s">
        <v>3433</v>
      </c>
      <c r="D855" s="154" t="s">
        <v>650</v>
      </c>
      <c r="E855" s="133" t="s">
        <v>1459</v>
      </c>
      <c r="F855" s="134" t="s">
        <v>192</v>
      </c>
      <c r="G855" s="134"/>
      <c r="H855" s="134" t="s">
        <v>474</v>
      </c>
      <c r="I855" s="137"/>
      <c r="J855" s="47" t="str">
        <f t="shared" si="13"/>
        <v>15</v>
      </c>
    </row>
    <row r="856" spans="1:10" ht="17.25" hidden="1" customHeight="1">
      <c r="A856" s="134">
        <v>50</v>
      </c>
      <c r="B856" s="147" t="s">
        <v>3434</v>
      </c>
      <c r="C856" s="153" t="s">
        <v>1861</v>
      </c>
      <c r="D856" s="154" t="s">
        <v>3435</v>
      </c>
      <c r="E856" s="133" t="s">
        <v>2432</v>
      </c>
      <c r="F856" s="134" t="s">
        <v>192</v>
      </c>
      <c r="G856" s="134"/>
      <c r="H856" s="134" t="s">
        <v>474</v>
      </c>
      <c r="I856" s="137"/>
      <c r="J856" s="47" t="str">
        <f t="shared" si="13"/>
        <v>15</v>
      </c>
    </row>
    <row r="857" spans="1:10" ht="17.25" hidden="1" customHeight="1">
      <c r="A857" s="134">
        <v>51</v>
      </c>
      <c r="B857" s="147" t="s">
        <v>3436</v>
      </c>
      <c r="C857" s="153" t="s">
        <v>1276</v>
      </c>
      <c r="D857" s="154" t="s">
        <v>854</v>
      </c>
      <c r="E857" s="133" t="s">
        <v>906</v>
      </c>
      <c r="F857" s="134" t="s">
        <v>192</v>
      </c>
      <c r="G857" s="134"/>
      <c r="H857" s="134" t="s">
        <v>474</v>
      </c>
      <c r="I857" s="137"/>
      <c r="J857" s="47" t="str">
        <f t="shared" si="13"/>
        <v>15</v>
      </c>
    </row>
    <row r="858" spans="1:10" ht="17.25" hidden="1" customHeight="1">
      <c r="A858" s="134">
        <v>52</v>
      </c>
      <c r="B858" s="147" t="s">
        <v>3437</v>
      </c>
      <c r="C858" s="153" t="s">
        <v>1611</v>
      </c>
      <c r="D858" s="154" t="s">
        <v>854</v>
      </c>
      <c r="E858" s="133" t="s">
        <v>1488</v>
      </c>
      <c r="F858" s="134" t="s">
        <v>192</v>
      </c>
      <c r="G858" s="134"/>
      <c r="H858" s="134" t="s">
        <v>454</v>
      </c>
      <c r="I858" s="137"/>
      <c r="J858" s="47" t="str">
        <f t="shared" si="13"/>
        <v>15</v>
      </c>
    </row>
    <row r="859" spans="1:10" ht="17.25" hidden="1" customHeight="1">
      <c r="A859" s="134">
        <v>53</v>
      </c>
      <c r="B859" s="147" t="s">
        <v>3438</v>
      </c>
      <c r="C859" s="153" t="s">
        <v>3439</v>
      </c>
      <c r="D859" s="154" t="s">
        <v>656</v>
      </c>
      <c r="E859" s="133" t="s">
        <v>1628</v>
      </c>
      <c r="F859" s="134" t="s">
        <v>192</v>
      </c>
      <c r="G859" s="134"/>
      <c r="H859" s="134" t="s">
        <v>474</v>
      </c>
      <c r="I859" s="137"/>
      <c r="J859" s="47" t="str">
        <f t="shared" si="13"/>
        <v>15</v>
      </c>
    </row>
    <row r="860" spans="1:10" ht="17.25" hidden="1" customHeight="1">
      <c r="A860" s="134">
        <v>54</v>
      </c>
      <c r="B860" s="147" t="s">
        <v>3440</v>
      </c>
      <c r="C860" s="153" t="s">
        <v>3441</v>
      </c>
      <c r="D860" s="154" t="s">
        <v>862</v>
      </c>
      <c r="E860" s="133" t="s">
        <v>3442</v>
      </c>
      <c r="F860" s="134" t="s">
        <v>192</v>
      </c>
      <c r="G860" s="134"/>
      <c r="H860" s="134" t="s">
        <v>474</v>
      </c>
      <c r="I860" s="137"/>
      <c r="J860" s="47" t="str">
        <f t="shared" si="13"/>
        <v>15</v>
      </c>
    </row>
    <row r="861" spans="1:10" ht="17.25" hidden="1" customHeight="1">
      <c r="A861" s="134">
        <v>55</v>
      </c>
      <c r="B861" s="147" t="s">
        <v>3443</v>
      </c>
      <c r="C861" s="153" t="s">
        <v>485</v>
      </c>
      <c r="D861" s="154" t="s">
        <v>862</v>
      </c>
      <c r="E861" s="133" t="s">
        <v>1690</v>
      </c>
      <c r="F861" s="134" t="s">
        <v>192</v>
      </c>
      <c r="G861" s="134"/>
      <c r="H861" s="134" t="s">
        <v>474</v>
      </c>
      <c r="I861" s="137"/>
      <c r="J861" s="47" t="str">
        <f t="shared" si="13"/>
        <v>15</v>
      </c>
    </row>
    <row r="862" spans="1:10" ht="17.25" hidden="1" customHeight="1">
      <c r="A862" s="134">
        <v>56</v>
      </c>
      <c r="B862" s="147" t="s">
        <v>3444</v>
      </c>
      <c r="C862" s="153" t="s">
        <v>3445</v>
      </c>
      <c r="D862" s="154" t="s">
        <v>1050</v>
      </c>
      <c r="E862" s="133" t="s">
        <v>3446</v>
      </c>
      <c r="F862" s="134" t="s">
        <v>192</v>
      </c>
      <c r="G862" s="134"/>
      <c r="H862" s="134" t="s">
        <v>454</v>
      </c>
      <c r="I862" s="137"/>
      <c r="J862" s="47" t="str">
        <f t="shared" si="13"/>
        <v>15</v>
      </c>
    </row>
    <row r="863" spans="1:10" ht="17.25" hidden="1" customHeight="1">
      <c r="A863" s="134">
        <v>57</v>
      </c>
      <c r="B863" s="147" t="s">
        <v>3447</v>
      </c>
      <c r="C863" s="153" t="s">
        <v>655</v>
      </c>
      <c r="D863" s="154" t="s">
        <v>2848</v>
      </c>
      <c r="E863" s="133" t="s">
        <v>2037</v>
      </c>
      <c r="F863" s="134" t="s">
        <v>192</v>
      </c>
      <c r="G863" s="135" t="s">
        <v>483</v>
      </c>
      <c r="H863" s="134" t="s">
        <v>474</v>
      </c>
      <c r="I863" s="137"/>
      <c r="J863" s="47" t="str">
        <f t="shared" si="13"/>
        <v>15</v>
      </c>
    </row>
    <row r="864" spans="1:10" ht="17.25" hidden="1" customHeight="1">
      <c r="A864" s="134">
        <v>58</v>
      </c>
      <c r="B864" s="147" t="s">
        <v>3448</v>
      </c>
      <c r="C864" s="153" t="s">
        <v>3449</v>
      </c>
      <c r="D864" s="154" t="s">
        <v>3450</v>
      </c>
      <c r="E864" s="133" t="s">
        <v>529</v>
      </c>
      <c r="F864" s="134" t="s">
        <v>192</v>
      </c>
      <c r="G864" s="134"/>
      <c r="H864" s="134" t="s">
        <v>454</v>
      </c>
      <c r="I864" s="137"/>
      <c r="J864" s="47" t="str">
        <f t="shared" si="13"/>
        <v>15</v>
      </c>
    </row>
    <row r="865" spans="1:10" ht="17.25" hidden="1" customHeight="1">
      <c r="A865" s="134">
        <v>59</v>
      </c>
      <c r="B865" s="147" t="s">
        <v>3451</v>
      </c>
      <c r="C865" s="153" t="s">
        <v>820</v>
      </c>
      <c r="D865" s="154" t="s">
        <v>1063</v>
      </c>
      <c r="E865" s="133" t="s">
        <v>3452</v>
      </c>
      <c r="F865" s="134" t="s">
        <v>192</v>
      </c>
      <c r="G865" s="134"/>
      <c r="H865" s="134" t="s">
        <v>474</v>
      </c>
      <c r="I865" s="137"/>
      <c r="J865" s="47" t="str">
        <f t="shared" si="13"/>
        <v>15</v>
      </c>
    </row>
    <row r="866" spans="1:10" ht="17.25" hidden="1" customHeight="1">
      <c r="A866" s="134">
        <v>1</v>
      </c>
      <c r="B866" s="147" t="s">
        <v>3453</v>
      </c>
      <c r="C866" s="153" t="s">
        <v>1230</v>
      </c>
      <c r="D866" s="154" t="s">
        <v>451</v>
      </c>
      <c r="E866" s="133" t="s">
        <v>3454</v>
      </c>
      <c r="F866" s="136" t="s">
        <v>198</v>
      </c>
      <c r="G866" s="134"/>
      <c r="H866" s="134" t="s">
        <v>474</v>
      </c>
      <c r="I866" s="137"/>
      <c r="J866" s="47" t="str">
        <f t="shared" si="13"/>
        <v>15</v>
      </c>
    </row>
    <row r="867" spans="1:10" ht="17.25" hidden="1" customHeight="1">
      <c r="A867" s="134">
        <v>2</v>
      </c>
      <c r="B867" s="147" t="s">
        <v>3455</v>
      </c>
      <c r="C867" s="153" t="s">
        <v>3456</v>
      </c>
      <c r="D867" s="154" t="s">
        <v>460</v>
      </c>
      <c r="E867" s="133" t="s">
        <v>2205</v>
      </c>
      <c r="F867" s="134" t="s">
        <v>198</v>
      </c>
      <c r="G867" s="135" t="s">
        <v>43</v>
      </c>
      <c r="H867" s="134" t="s">
        <v>454</v>
      </c>
      <c r="I867" s="137"/>
      <c r="J867" s="47" t="str">
        <f t="shared" si="13"/>
        <v>15</v>
      </c>
    </row>
    <row r="868" spans="1:10" ht="17.25" hidden="1" customHeight="1">
      <c r="A868" s="134">
        <v>3</v>
      </c>
      <c r="B868" s="147" t="s">
        <v>3457</v>
      </c>
      <c r="C868" s="153" t="s">
        <v>3458</v>
      </c>
      <c r="D868" s="154" t="s">
        <v>460</v>
      </c>
      <c r="E868" s="133" t="s">
        <v>696</v>
      </c>
      <c r="F868" s="134" t="s">
        <v>198</v>
      </c>
      <c r="G868" s="134"/>
      <c r="H868" s="134" t="s">
        <v>454</v>
      </c>
      <c r="I868" s="137"/>
      <c r="J868" s="47" t="str">
        <f t="shared" si="13"/>
        <v>15</v>
      </c>
    </row>
    <row r="869" spans="1:10" ht="17.25" hidden="1" customHeight="1">
      <c r="A869" s="134">
        <v>4</v>
      </c>
      <c r="B869" s="147" t="s">
        <v>3459</v>
      </c>
      <c r="C869" s="153" t="s">
        <v>3460</v>
      </c>
      <c r="D869" s="154" t="s">
        <v>468</v>
      </c>
      <c r="E869" s="133" t="s">
        <v>2897</v>
      </c>
      <c r="F869" s="134" t="s">
        <v>198</v>
      </c>
      <c r="G869" s="134"/>
      <c r="H869" s="134" t="s">
        <v>474</v>
      </c>
      <c r="I869" s="137"/>
      <c r="J869" s="47" t="str">
        <f t="shared" si="13"/>
        <v>15</v>
      </c>
    </row>
    <row r="870" spans="1:10" ht="17.25" hidden="1" customHeight="1">
      <c r="A870" s="134">
        <v>5</v>
      </c>
      <c r="B870" s="147" t="s">
        <v>3461</v>
      </c>
      <c r="C870" s="153" t="s">
        <v>476</v>
      </c>
      <c r="D870" s="154" t="s">
        <v>468</v>
      </c>
      <c r="E870" s="133" t="s">
        <v>2128</v>
      </c>
      <c r="F870" s="134" t="s">
        <v>198</v>
      </c>
      <c r="G870" s="134"/>
      <c r="H870" s="134" t="s">
        <v>454</v>
      </c>
      <c r="I870" s="137"/>
      <c r="J870" s="47" t="str">
        <f t="shared" si="13"/>
        <v>15</v>
      </c>
    </row>
    <row r="871" spans="1:10" ht="17.25" hidden="1" customHeight="1">
      <c r="A871" s="134">
        <v>6</v>
      </c>
      <c r="B871" s="147" t="s">
        <v>3462</v>
      </c>
      <c r="C871" s="153" t="s">
        <v>471</v>
      </c>
      <c r="D871" s="154" t="s">
        <v>1079</v>
      </c>
      <c r="E871" s="133" t="s">
        <v>1578</v>
      </c>
      <c r="F871" s="134" t="s">
        <v>198</v>
      </c>
      <c r="G871" s="134"/>
      <c r="H871" s="134" t="s">
        <v>474</v>
      </c>
      <c r="I871" s="137"/>
      <c r="J871" s="47" t="str">
        <f t="shared" si="13"/>
        <v>15</v>
      </c>
    </row>
    <row r="872" spans="1:10" ht="17.25" hidden="1" customHeight="1">
      <c r="A872" s="134">
        <v>7</v>
      </c>
      <c r="B872" s="147" t="s">
        <v>3463</v>
      </c>
      <c r="C872" s="153" t="s">
        <v>1188</v>
      </c>
      <c r="D872" s="154" t="s">
        <v>896</v>
      </c>
      <c r="E872" s="133" t="s">
        <v>3464</v>
      </c>
      <c r="F872" s="134" t="s">
        <v>198</v>
      </c>
      <c r="G872" s="134"/>
      <c r="H872" s="134" t="s">
        <v>474</v>
      </c>
      <c r="I872" s="137"/>
      <c r="J872" s="47" t="str">
        <f t="shared" si="13"/>
        <v>15</v>
      </c>
    </row>
    <row r="873" spans="1:10" ht="17.25" hidden="1" customHeight="1">
      <c r="A873" s="134">
        <v>8</v>
      </c>
      <c r="B873" s="147" t="s">
        <v>3465</v>
      </c>
      <c r="C873" s="153" t="s">
        <v>3466</v>
      </c>
      <c r="D873" s="154" t="s">
        <v>896</v>
      </c>
      <c r="E873" s="133" t="s">
        <v>3467</v>
      </c>
      <c r="F873" s="134" t="s">
        <v>198</v>
      </c>
      <c r="G873" s="134"/>
      <c r="H873" s="134" t="s">
        <v>454</v>
      </c>
      <c r="I873" s="137"/>
      <c r="J873" s="47" t="str">
        <f t="shared" si="13"/>
        <v>15</v>
      </c>
    </row>
    <row r="874" spans="1:10" ht="17.25" hidden="1" customHeight="1">
      <c r="A874" s="134">
        <v>9</v>
      </c>
      <c r="B874" s="147" t="s">
        <v>3468</v>
      </c>
      <c r="C874" s="153" t="s">
        <v>3469</v>
      </c>
      <c r="D874" s="154" t="s">
        <v>1249</v>
      </c>
      <c r="E874" s="133" t="s">
        <v>1874</v>
      </c>
      <c r="F874" s="134" t="s">
        <v>198</v>
      </c>
      <c r="G874" s="134"/>
      <c r="H874" s="134" t="s">
        <v>474</v>
      </c>
      <c r="I874" s="137"/>
      <c r="J874" s="47" t="str">
        <f t="shared" si="13"/>
        <v>15</v>
      </c>
    </row>
    <row r="875" spans="1:10" ht="17.25" hidden="1" customHeight="1">
      <c r="A875" s="134">
        <v>10</v>
      </c>
      <c r="B875" s="147" t="s">
        <v>3470</v>
      </c>
      <c r="C875" s="153" t="s">
        <v>3471</v>
      </c>
      <c r="D875" s="154" t="s">
        <v>1088</v>
      </c>
      <c r="E875" s="133" t="s">
        <v>2164</v>
      </c>
      <c r="F875" s="134" t="s">
        <v>198</v>
      </c>
      <c r="G875" s="134"/>
      <c r="H875" s="134" t="s">
        <v>454</v>
      </c>
      <c r="I875" s="137"/>
      <c r="J875" s="47" t="str">
        <f t="shared" si="13"/>
        <v>15</v>
      </c>
    </row>
    <row r="876" spans="1:10" ht="17.25" hidden="1" customHeight="1">
      <c r="A876" s="134">
        <v>11</v>
      </c>
      <c r="B876" s="147" t="s">
        <v>3472</v>
      </c>
      <c r="C876" s="153" t="s">
        <v>643</v>
      </c>
      <c r="D876" s="154" t="s">
        <v>706</v>
      </c>
      <c r="E876" s="133" t="s">
        <v>834</v>
      </c>
      <c r="F876" s="134" t="s">
        <v>198</v>
      </c>
      <c r="G876" s="134"/>
      <c r="H876" s="134" t="s">
        <v>474</v>
      </c>
      <c r="I876" s="137"/>
      <c r="J876" s="47" t="str">
        <f t="shared" si="13"/>
        <v>15</v>
      </c>
    </row>
    <row r="877" spans="1:10" ht="17.25" hidden="1" customHeight="1">
      <c r="A877" s="134">
        <v>12</v>
      </c>
      <c r="B877" s="147" t="s">
        <v>3473</v>
      </c>
      <c r="C877" s="153" t="s">
        <v>1861</v>
      </c>
      <c r="D877" s="154" t="s">
        <v>710</v>
      </c>
      <c r="E877" s="133" t="s">
        <v>3031</v>
      </c>
      <c r="F877" s="134" t="s">
        <v>198</v>
      </c>
      <c r="G877" s="134"/>
      <c r="H877" s="134" t="s">
        <v>474</v>
      </c>
      <c r="I877" s="137"/>
      <c r="J877" s="47" t="str">
        <f t="shared" si="13"/>
        <v>15</v>
      </c>
    </row>
    <row r="878" spans="1:10" ht="17.25" hidden="1" customHeight="1">
      <c r="A878" s="134">
        <v>13</v>
      </c>
      <c r="B878" s="147" t="s">
        <v>3474</v>
      </c>
      <c r="C878" s="153" t="s">
        <v>659</v>
      </c>
      <c r="D878" s="154" t="s">
        <v>518</v>
      </c>
      <c r="E878" s="133" t="s">
        <v>1823</v>
      </c>
      <c r="F878" s="134" t="s">
        <v>198</v>
      </c>
      <c r="G878" s="134"/>
      <c r="H878" s="134" t="s">
        <v>474</v>
      </c>
      <c r="I878" s="137"/>
      <c r="J878" s="47" t="str">
        <f t="shared" si="13"/>
        <v>15</v>
      </c>
    </row>
    <row r="879" spans="1:10" ht="17.25" hidden="1" customHeight="1">
      <c r="A879" s="134">
        <v>14</v>
      </c>
      <c r="B879" s="147" t="s">
        <v>3475</v>
      </c>
      <c r="C879" s="153" t="s">
        <v>1220</v>
      </c>
      <c r="D879" s="154" t="s">
        <v>911</v>
      </c>
      <c r="E879" s="133" t="s">
        <v>2409</v>
      </c>
      <c r="F879" s="134" t="s">
        <v>198</v>
      </c>
      <c r="G879" s="134"/>
      <c r="H879" s="134" t="s">
        <v>474</v>
      </c>
      <c r="I879" s="137"/>
      <c r="J879" s="47" t="str">
        <f t="shared" si="13"/>
        <v>15</v>
      </c>
    </row>
    <row r="880" spans="1:10" ht="17.25" hidden="1" customHeight="1">
      <c r="A880" s="134">
        <v>15</v>
      </c>
      <c r="B880" s="147" t="s">
        <v>3476</v>
      </c>
      <c r="C880" s="153" t="s">
        <v>1248</v>
      </c>
      <c r="D880" s="154" t="s">
        <v>536</v>
      </c>
      <c r="E880" s="133" t="s">
        <v>1628</v>
      </c>
      <c r="F880" s="134" t="s">
        <v>198</v>
      </c>
      <c r="G880" s="134"/>
      <c r="H880" s="134" t="s">
        <v>474</v>
      </c>
      <c r="I880" s="137"/>
      <c r="J880" s="47" t="str">
        <f t="shared" si="13"/>
        <v>15</v>
      </c>
    </row>
    <row r="881" spans="1:10" ht="17.25" hidden="1" customHeight="1">
      <c r="A881" s="134">
        <v>16</v>
      </c>
      <c r="B881" s="147" t="s">
        <v>3477</v>
      </c>
      <c r="C881" s="153" t="s">
        <v>2308</v>
      </c>
      <c r="D881" s="154" t="s">
        <v>539</v>
      </c>
      <c r="E881" s="133" t="s">
        <v>1704</v>
      </c>
      <c r="F881" s="134" t="s">
        <v>198</v>
      </c>
      <c r="G881" s="134"/>
      <c r="H881" s="134" t="s">
        <v>474</v>
      </c>
      <c r="I881" s="137"/>
      <c r="J881" s="47" t="str">
        <f t="shared" si="13"/>
        <v>15</v>
      </c>
    </row>
    <row r="882" spans="1:10" ht="17.25" hidden="1" customHeight="1">
      <c r="A882" s="134">
        <v>17</v>
      </c>
      <c r="B882" s="147" t="s">
        <v>3478</v>
      </c>
      <c r="C882" s="153" t="s">
        <v>857</v>
      </c>
      <c r="D882" s="154" t="s">
        <v>3479</v>
      </c>
      <c r="E882" s="133" t="s">
        <v>3480</v>
      </c>
      <c r="F882" s="134" t="s">
        <v>198</v>
      </c>
      <c r="G882" s="134"/>
      <c r="H882" s="134" t="s">
        <v>474</v>
      </c>
      <c r="I882" s="137"/>
      <c r="J882" s="47" t="str">
        <f t="shared" si="13"/>
        <v>15</v>
      </c>
    </row>
    <row r="883" spans="1:10" ht="17.25" hidden="1" customHeight="1">
      <c r="A883" s="134">
        <v>18</v>
      </c>
      <c r="B883" s="147" t="s">
        <v>3481</v>
      </c>
      <c r="C883" s="153" t="s">
        <v>914</v>
      </c>
      <c r="D883" s="154" t="s">
        <v>543</v>
      </c>
      <c r="E883" s="133" t="s">
        <v>1973</v>
      </c>
      <c r="F883" s="134" t="s">
        <v>198</v>
      </c>
      <c r="G883" s="134"/>
      <c r="H883" s="134" t="s">
        <v>474</v>
      </c>
      <c r="I883" s="137"/>
      <c r="J883" s="47" t="str">
        <f t="shared" si="13"/>
        <v>15</v>
      </c>
    </row>
    <row r="884" spans="1:10" ht="17.25" hidden="1" customHeight="1">
      <c r="A884" s="134">
        <v>19</v>
      </c>
      <c r="B884" s="147" t="s">
        <v>3482</v>
      </c>
      <c r="C884" s="153" t="s">
        <v>3483</v>
      </c>
      <c r="D884" s="154" t="s">
        <v>543</v>
      </c>
      <c r="E884" s="133" t="s">
        <v>1505</v>
      </c>
      <c r="F884" s="134" t="s">
        <v>198</v>
      </c>
      <c r="G884" s="134"/>
      <c r="H884" s="134" t="s">
        <v>474</v>
      </c>
      <c r="I884" s="137"/>
      <c r="J884" s="47" t="str">
        <f t="shared" si="13"/>
        <v>15</v>
      </c>
    </row>
    <row r="885" spans="1:10" ht="17.25" hidden="1" customHeight="1">
      <c r="A885" s="134">
        <v>20</v>
      </c>
      <c r="B885" s="147" t="s">
        <v>3484</v>
      </c>
      <c r="C885" s="153" t="s">
        <v>3485</v>
      </c>
      <c r="D885" s="154" t="s">
        <v>3486</v>
      </c>
      <c r="E885" s="133" t="s">
        <v>3040</v>
      </c>
      <c r="F885" s="134" t="s">
        <v>198</v>
      </c>
      <c r="G885" s="134"/>
      <c r="H885" s="134" t="s">
        <v>474</v>
      </c>
      <c r="I885" s="137"/>
      <c r="J885" s="47" t="str">
        <f t="shared" si="13"/>
        <v>15</v>
      </c>
    </row>
    <row r="886" spans="1:10" ht="17.25" hidden="1" customHeight="1">
      <c r="A886" s="134">
        <v>21</v>
      </c>
      <c r="B886" s="147" t="s">
        <v>3487</v>
      </c>
      <c r="C886" s="153" t="s">
        <v>3488</v>
      </c>
      <c r="D886" s="154" t="s">
        <v>941</v>
      </c>
      <c r="E886" s="133" t="s">
        <v>3067</v>
      </c>
      <c r="F886" s="134" t="s">
        <v>198</v>
      </c>
      <c r="G886" s="134"/>
      <c r="H886" s="134" t="s">
        <v>474</v>
      </c>
      <c r="I886" s="137"/>
      <c r="J886" s="47" t="str">
        <f t="shared" si="13"/>
        <v>15</v>
      </c>
    </row>
    <row r="887" spans="1:10" ht="17.25" hidden="1" customHeight="1">
      <c r="A887" s="134">
        <v>22</v>
      </c>
      <c r="B887" s="147" t="s">
        <v>3489</v>
      </c>
      <c r="C887" s="153" t="s">
        <v>3490</v>
      </c>
      <c r="D887" s="154" t="s">
        <v>731</v>
      </c>
      <c r="E887" s="133" t="s">
        <v>3491</v>
      </c>
      <c r="F887" s="134" t="s">
        <v>198</v>
      </c>
      <c r="G887" s="134"/>
      <c r="H887" s="134" t="s">
        <v>474</v>
      </c>
      <c r="I887" s="137"/>
      <c r="J887" s="47" t="str">
        <f t="shared" si="13"/>
        <v>15</v>
      </c>
    </row>
    <row r="888" spans="1:10" ht="17.25" hidden="1" customHeight="1">
      <c r="A888" s="134">
        <v>23</v>
      </c>
      <c r="B888" s="147" t="s">
        <v>3492</v>
      </c>
      <c r="C888" s="153" t="s">
        <v>578</v>
      </c>
      <c r="D888" s="154" t="s">
        <v>572</v>
      </c>
      <c r="E888" s="133" t="s">
        <v>1698</v>
      </c>
      <c r="F888" s="134" t="s">
        <v>198</v>
      </c>
      <c r="G888" s="134"/>
      <c r="H888" s="134" t="s">
        <v>474</v>
      </c>
      <c r="I888" s="137"/>
      <c r="J888" s="47" t="str">
        <f t="shared" si="13"/>
        <v>15</v>
      </c>
    </row>
    <row r="889" spans="1:10" ht="17.25" hidden="1" customHeight="1">
      <c r="A889" s="134">
        <v>24</v>
      </c>
      <c r="B889" s="147" t="s">
        <v>3493</v>
      </c>
      <c r="C889" s="153" t="s">
        <v>1632</v>
      </c>
      <c r="D889" s="154" t="s">
        <v>953</v>
      </c>
      <c r="E889" s="133" t="s">
        <v>3494</v>
      </c>
      <c r="F889" s="134" t="s">
        <v>198</v>
      </c>
      <c r="G889" s="134"/>
      <c r="H889" s="134" t="s">
        <v>474</v>
      </c>
      <c r="I889" s="137"/>
      <c r="J889" s="47" t="str">
        <f t="shared" si="13"/>
        <v>15</v>
      </c>
    </row>
    <row r="890" spans="1:10" ht="17.25" hidden="1" customHeight="1">
      <c r="A890" s="134">
        <v>25</v>
      </c>
      <c r="B890" s="147" t="s">
        <v>3495</v>
      </c>
      <c r="C890" s="153" t="s">
        <v>3496</v>
      </c>
      <c r="D890" s="154" t="s">
        <v>960</v>
      </c>
      <c r="E890" s="133" t="s">
        <v>637</v>
      </c>
      <c r="F890" s="134" t="s">
        <v>198</v>
      </c>
      <c r="G890" s="134"/>
      <c r="H890" s="134" t="s">
        <v>474</v>
      </c>
      <c r="I890" s="137"/>
      <c r="J890" s="47" t="str">
        <f t="shared" si="13"/>
        <v>15</v>
      </c>
    </row>
    <row r="891" spans="1:10" ht="17.25" hidden="1" customHeight="1">
      <c r="A891" s="134">
        <v>26</v>
      </c>
      <c r="B891" s="147" t="s">
        <v>3497</v>
      </c>
      <c r="C891" s="153" t="s">
        <v>3498</v>
      </c>
      <c r="D891" s="154" t="s">
        <v>759</v>
      </c>
      <c r="E891" s="133" t="s">
        <v>1702</v>
      </c>
      <c r="F891" s="134" t="s">
        <v>198</v>
      </c>
      <c r="G891" s="134"/>
      <c r="H891" s="134" t="s">
        <v>474</v>
      </c>
      <c r="I891" s="137"/>
      <c r="J891" s="47" t="str">
        <f t="shared" si="13"/>
        <v>15</v>
      </c>
    </row>
    <row r="892" spans="1:10" ht="17.25" hidden="1" customHeight="1">
      <c r="A892" s="134">
        <v>27</v>
      </c>
      <c r="B892" s="147" t="s">
        <v>3499</v>
      </c>
      <c r="C892" s="153" t="s">
        <v>770</v>
      </c>
      <c r="D892" s="154" t="s">
        <v>759</v>
      </c>
      <c r="E892" s="133" t="s">
        <v>2042</v>
      </c>
      <c r="F892" s="134" t="s">
        <v>198</v>
      </c>
      <c r="G892" s="134"/>
      <c r="H892" s="134" t="s">
        <v>474</v>
      </c>
      <c r="I892" s="137"/>
      <c r="J892" s="47" t="str">
        <f t="shared" si="13"/>
        <v>15</v>
      </c>
    </row>
    <row r="893" spans="1:10" ht="17.25" hidden="1" customHeight="1">
      <c r="A893" s="134">
        <v>28</v>
      </c>
      <c r="B893" s="147" t="s">
        <v>3500</v>
      </c>
      <c r="C893" s="153" t="s">
        <v>578</v>
      </c>
      <c r="D893" s="154" t="s">
        <v>759</v>
      </c>
      <c r="E893" s="133" t="s">
        <v>834</v>
      </c>
      <c r="F893" s="134" t="s">
        <v>198</v>
      </c>
      <c r="G893" s="134"/>
      <c r="H893" s="134" t="s">
        <v>454</v>
      </c>
      <c r="I893" s="137"/>
      <c r="J893" s="47" t="str">
        <f t="shared" si="13"/>
        <v>15</v>
      </c>
    </row>
    <row r="894" spans="1:10" ht="17.25" hidden="1" customHeight="1">
      <c r="A894" s="134">
        <v>29</v>
      </c>
      <c r="B894" s="147" t="s">
        <v>3501</v>
      </c>
      <c r="C894" s="153" t="s">
        <v>1986</v>
      </c>
      <c r="D894" s="154" t="s">
        <v>970</v>
      </c>
      <c r="E894" s="133" t="s">
        <v>3467</v>
      </c>
      <c r="F894" s="134" t="s">
        <v>198</v>
      </c>
      <c r="G894" s="134"/>
      <c r="H894" s="134" t="s">
        <v>474</v>
      </c>
      <c r="I894" s="137"/>
      <c r="J894" s="47" t="str">
        <f t="shared" si="13"/>
        <v>15</v>
      </c>
    </row>
    <row r="895" spans="1:10" ht="17.25" hidden="1" customHeight="1">
      <c r="A895" s="134">
        <v>30</v>
      </c>
      <c r="B895" s="147" t="s">
        <v>3502</v>
      </c>
      <c r="C895" s="153" t="s">
        <v>3503</v>
      </c>
      <c r="D895" s="154" t="s">
        <v>771</v>
      </c>
      <c r="E895" s="133" t="s">
        <v>3117</v>
      </c>
      <c r="F895" s="134" t="s">
        <v>198</v>
      </c>
      <c r="G895" s="134"/>
      <c r="H895" s="134" t="s">
        <v>474</v>
      </c>
      <c r="I895" s="137"/>
      <c r="J895" s="47" t="str">
        <f t="shared" si="13"/>
        <v>15</v>
      </c>
    </row>
    <row r="896" spans="1:10" ht="17.25" hidden="1" customHeight="1">
      <c r="A896" s="134">
        <v>31</v>
      </c>
      <c r="B896" s="147" t="s">
        <v>3504</v>
      </c>
      <c r="C896" s="153" t="s">
        <v>3505</v>
      </c>
      <c r="D896" s="154" t="s">
        <v>783</v>
      </c>
      <c r="E896" s="133" t="s">
        <v>1704</v>
      </c>
      <c r="F896" s="134" t="s">
        <v>198</v>
      </c>
      <c r="G896" s="134"/>
      <c r="H896" s="134" t="s">
        <v>474</v>
      </c>
      <c r="I896" s="137"/>
      <c r="J896" s="47" t="str">
        <f t="shared" si="13"/>
        <v>15</v>
      </c>
    </row>
    <row r="897" spans="1:10" ht="17.25" hidden="1" customHeight="1">
      <c r="A897" s="134">
        <v>32</v>
      </c>
      <c r="B897" s="147" t="s">
        <v>3506</v>
      </c>
      <c r="C897" s="153" t="s">
        <v>3507</v>
      </c>
      <c r="D897" s="154" t="s">
        <v>3508</v>
      </c>
      <c r="E897" s="133" t="s">
        <v>736</v>
      </c>
      <c r="F897" s="134" t="s">
        <v>198</v>
      </c>
      <c r="G897" s="134"/>
      <c r="H897" s="134" t="s">
        <v>474</v>
      </c>
      <c r="I897" s="137"/>
      <c r="J897" s="47" t="str">
        <f t="shared" si="13"/>
        <v>15</v>
      </c>
    </row>
    <row r="898" spans="1:10" ht="17.25" hidden="1" customHeight="1">
      <c r="A898" s="134">
        <v>33</v>
      </c>
      <c r="B898" s="147" t="s">
        <v>3509</v>
      </c>
      <c r="C898" s="153" t="s">
        <v>1482</v>
      </c>
      <c r="D898" s="154" t="s">
        <v>3510</v>
      </c>
      <c r="E898" s="133" t="s">
        <v>3511</v>
      </c>
      <c r="F898" s="134" t="s">
        <v>198</v>
      </c>
      <c r="G898" s="134"/>
      <c r="H898" s="134" t="s">
        <v>474</v>
      </c>
      <c r="I898" s="137"/>
      <c r="J898" s="47" t="str">
        <f t="shared" si="13"/>
        <v>15</v>
      </c>
    </row>
    <row r="899" spans="1:10" ht="17.25" hidden="1" customHeight="1">
      <c r="A899" s="134">
        <v>34</v>
      </c>
      <c r="B899" s="147" t="s">
        <v>3512</v>
      </c>
      <c r="C899" s="153" t="s">
        <v>3513</v>
      </c>
      <c r="D899" s="154" t="s">
        <v>595</v>
      </c>
      <c r="E899" s="133" t="s">
        <v>2851</v>
      </c>
      <c r="F899" s="134" t="s">
        <v>198</v>
      </c>
      <c r="G899" s="134"/>
      <c r="H899" s="134" t="s">
        <v>454</v>
      </c>
      <c r="I899" s="137"/>
      <c r="J899" s="47" t="str">
        <f t="shared" ref="J899:J962" si="14">LEFT(F899,2)</f>
        <v>15</v>
      </c>
    </row>
    <row r="900" spans="1:10" ht="17.25" hidden="1" customHeight="1">
      <c r="A900" s="134">
        <v>35</v>
      </c>
      <c r="B900" s="147" t="s">
        <v>3514</v>
      </c>
      <c r="C900" s="153" t="s">
        <v>556</v>
      </c>
      <c r="D900" s="154" t="s">
        <v>595</v>
      </c>
      <c r="E900" s="133" t="s">
        <v>1355</v>
      </c>
      <c r="F900" s="134" t="s">
        <v>198</v>
      </c>
      <c r="G900" s="134"/>
      <c r="H900" s="134" t="s">
        <v>454</v>
      </c>
      <c r="I900" s="137"/>
      <c r="J900" s="47" t="str">
        <f t="shared" si="14"/>
        <v>15</v>
      </c>
    </row>
    <row r="901" spans="1:10" ht="17.25" hidden="1" customHeight="1">
      <c r="A901" s="134">
        <v>36</v>
      </c>
      <c r="B901" s="147" t="s">
        <v>3515</v>
      </c>
      <c r="C901" s="153" t="s">
        <v>546</v>
      </c>
      <c r="D901" s="154" t="s">
        <v>1995</v>
      </c>
      <c r="E901" s="133" t="s">
        <v>3516</v>
      </c>
      <c r="F901" s="134" t="s">
        <v>198</v>
      </c>
      <c r="G901" s="134"/>
      <c r="H901" s="134" t="s">
        <v>474</v>
      </c>
      <c r="I901" s="137"/>
      <c r="J901" s="47" t="str">
        <f t="shared" si="14"/>
        <v>15</v>
      </c>
    </row>
    <row r="902" spans="1:10" ht="17.25" hidden="1" customHeight="1">
      <c r="A902" s="134">
        <v>37</v>
      </c>
      <c r="B902" s="147" t="s">
        <v>3517</v>
      </c>
      <c r="C902" s="153" t="s">
        <v>2704</v>
      </c>
      <c r="D902" s="154" t="s">
        <v>800</v>
      </c>
      <c r="E902" s="133" t="s">
        <v>637</v>
      </c>
      <c r="F902" s="134" t="s">
        <v>198</v>
      </c>
      <c r="G902" s="134"/>
      <c r="H902" s="134" t="s">
        <v>454</v>
      </c>
      <c r="I902" s="137"/>
      <c r="J902" s="47" t="str">
        <f t="shared" si="14"/>
        <v>15</v>
      </c>
    </row>
    <row r="903" spans="1:10" ht="17.25" hidden="1" customHeight="1">
      <c r="A903" s="134">
        <v>38</v>
      </c>
      <c r="B903" s="147" t="s">
        <v>3518</v>
      </c>
      <c r="C903" s="153" t="s">
        <v>2603</v>
      </c>
      <c r="D903" s="154" t="s">
        <v>3519</v>
      </c>
      <c r="E903" s="133" t="s">
        <v>584</v>
      </c>
      <c r="F903" s="134" t="s">
        <v>198</v>
      </c>
      <c r="G903" s="134"/>
      <c r="H903" s="134" t="s">
        <v>474</v>
      </c>
      <c r="I903" s="137"/>
      <c r="J903" s="47" t="str">
        <f t="shared" si="14"/>
        <v>15</v>
      </c>
    </row>
    <row r="904" spans="1:10" ht="17.25" hidden="1" customHeight="1">
      <c r="A904" s="134">
        <v>39</v>
      </c>
      <c r="B904" s="147" t="s">
        <v>3520</v>
      </c>
      <c r="C904" s="153" t="s">
        <v>3521</v>
      </c>
      <c r="D904" s="154" t="s">
        <v>809</v>
      </c>
      <c r="E904" s="133" t="s">
        <v>1661</v>
      </c>
      <c r="F904" s="134" t="s">
        <v>198</v>
      </c>
      <c r="G904" s="134"/>
      <c r="H904" s="134" t="s">
        <v>474</v>
      </c>
      <c r="I904" s="137"/>
      <c r="J904" s="47" t="str">
        <f t="shared" si="14"/>
        <v>15</v>
      </c>
    </row>
    <row r="905" spans="1:10" ht="17.25" hidden="1" customHeight="1">
      <c r="A905" s="134">
        <v>40</v>
      </c>
      <c r="B905" s="147" t="s">
        <v>3522</v>
      </c>
      <c r="C905" s="153" t="s">
        <v>634</v>
      </c>
      <c r="D905" s="154" t="s">
        <v>809</v>
      </c>
      <c r="E905" s="133" t="s">
        <v>867</v>
      </c>
      <c r="F905" s="134" t="s">
        <v>198</v>
      </c>
      <c r="G905" s="134"/>
      <c r="H905" s="134" t="s">
        <v>474</v>
      </c>
      <c r="I905" s="137"/>
      <c r="J905" s="47" t="str">
        <f t="shared" si="14"/>
        <v>15</v>
      </c>
    </row>
    <row r="906" spans="1:10" ht="17.25" hidden="1" customHeight="1">
      <c r="A906" s="134">
        <v>41</v>
      </c>
      <c r="B906" s="147" t="s">
        <v>3523</v>
      </c>
      <c r="C906" s="153" t="s">
        <v>927</v>
      </c>
      <c r="D906" s="154" t="s">
        <v>809</v>
      </c>
      <c r="E906" s="133" t="s">
        <v>3524</v>
      </c>
      <c r="F906" s="134" t="s">
        <v>198</v>
      </c>
      <c r="G906" s="134"/>
      <c r="H906" s="134" t="s">
        <v>474</v>
      </c>
      <c r="I906" s="137"/>
      <c r="J906" s="47" t="str">
        <f t="shared" si="14"/>
        <v>15</v>
      </c>
    </row>
    <row r="907" spans="1:10" ht="17.25" hidden="1" customHeight="1">
      <c r="A907" s="134">
        <v>42</v>
      </c>
      <c r="B907" s="147" t="s">
        <v>3525</v>
      </c>
      <c r="C907" s="153" t="s">
        <v>652</v>
      </c>
      <c r="D907" s="154" t="s">
        <v>809</v>
      </c>
      <c r="E907" s="133" t="s">
        <v>1925</v>
      </c>
      <c r="F907" s="134" t="s">
        <v>198</v>
      </c>
      <c r="G907" s="134"/>
      <c r="H907" s="134" t="s">
        <v>474</v>
      </c>
      <c r="I907" s="137"/>
      <c r="J907" s="47" t="str">
        <f t="shared" si="14"/>
        <v>15</v>
      </c>
    </row>
    <row r="908" spans="1:10" ht="17.25" hidden="1" customHeight="1">
      <c r="A908" s="134">
        <v>43</v>
      </c>
      <c r="B908" s="147" t="s">
        <v>3526</v>
      </c>
      <c r="C908" s="153" t="s">
        <v>3527</v>
      </c>
      <c r="D908" s="154" t="s">
        <v>611</v>
      </c>
      <c r="E908" s="133" t="s">
        <v>1584</v>
      </c>
      <c r="F908" s="134" t="s">
        <v>198</v>
      </c>
      <c r="G908" s="134"/>
      <c r="H908" s="134" t="s">
        <v>474</v>
      </c>
      <c r="I908" s="137"/>
      <c r="J908" s="47" t="str">
        <f t="shared" si="14"/>
        <v>15</v>
      </c>
    </row>
    <row r="909" spans="1:10" ht="17.25" hidden="1" customHeight="1">
      <c r="A909" s="134">
        <v>44</v>
      </c>
      <c r="B909" s="147" t="s">
        <v>3528</v>
      </c>
      <c r="C909" s="153" t="s">
        <v>3529</v>
      </c>
      <c r="D909" s="154" t="s">
        <v>611</v>
      </c>
      <c r="E909" s="133" t="s">
        <v>547</v>
      </c>
      <c r="F909" s="134" t="s">
        <v>198</v>
      </c>
      <c r="G909" s="134"/>
      <c r="H909" s="134" t="s">
        <v>474</v>
      </c>
      <c r="I909" s="137"/>
      <c r="J909" s="47" t="str">
        <f t="shared" si="14"/>
        <v>15</v>
      </c>
    </row>
    <row r="910" spans="1:10" ht="17.25" hidden="1" customHeight="1">
      <c r="A910" s="134">
        <v>45</v>
      </c>
      <c r="B910" s="147" t="s">
        <v>3530</v>
      </c>
      <c r="C910" s="153" t="s">
        <v>1752</v>
      </c>
      <c r="D910" s="154" t="s">
        <v>615</v>
      </c>
      <c r="E910" s="133" t="s">
        <v>1932</v>
      </c>
      <c r="F910" s="134" t="s">
        <v>198</v>
      </c>
      <c r="G910" s="135" t="s">
        <v>604</v>
      </c>
      <c r="H910" s="134" t="s">
        <v>454</v>
      </c>
      <c r="I910" s="137"/>
      <c r="J910" s="47" t="str">
        <f t="shared" si="14"/>
        <v>15</v>
      </c>
    </row>
    <row r="911" spans="1:10" ht="17.25" hidden="1" customHeight="1">
      <c r="A911" s="134">
        <v>46</v>
      </c>
      <c r="B911" s="147" t="s">
        <v>3531</v>
      </c>
      <c r="C911" s="153" t="s">
        <v>3532</v>
      </c>
      <c r="D911" s="154" t="s">
        <v>619</v>
      </c>
      <c r="E911" s="133" t="s">
        <v>1698</v>
      </c>
      <c r="F911" s="134" t="s">
        <v>198</v>
      </c>
      <c r="G911" s="134"/>
      <c r="H911" s="134" t="s">
        <v>454</v>
      </c>
      <c r="I911" s="137"/>
      <c r="J911" s="47" t="str">
        <f t="shared" si="14"/>
        <v>15</v>
      </c>
    </row>
    <row r="912" spans="1:10" ht="17.25" hidden="1" customHeight="1">
      <c r="A912" s="134">
        <v>47</v>
      </c>
      <c r="B912" s="147" t="s">
        <v>3533</v>
      </c>
      <c r="C912" s="153" t="s">
        <v>2326</v>
      </c>
      <c r="D912" s="154" t="s">
        <v>627</v>
      </c>
      <c r="E912" s="133" t="s">
        <v>752</v>
      </c>
      <c r="F912" s="134" t="s">
        <v>198</v>
      </c>
      <c r="G912" s="134"/>
      <c r="H912" s="134" t="s">
        <v>474</v>
      </c>
      <c r="I912" s="137"/>
      <c r="J912" s="47" t="str">
        <f t="shared" si="14"/>
        <v>15</v>
      </c>
    </row>
    <row r="913" spans="1:10" ht="17.25" hidden="1" customHeight="1">
      <c r="A913" s="134">
        <v>48</v>
      </c>
      <c r="B913" s="147" t="s">
        <v>3534</v>
      </c>
      <c r="C913" s="153" t="s">
        <v>1286</v>
      </c>
      <c r="D913" s="154" t="s">
        <v>627</v>
      </c>
      <c r="E913" s="133" t="s">
        <v>752</v>
      </c>
      <c r="F913" s="134" t="s">
        <v>198</v>
      </c>
      <c r="G913" s="134"/>
      <c r="H913" s="134" t="s">
        <v>474</v>
      </c>
      <c r="I913" s="137"/>
      <c r="J913" s="47" t="str">
        <f t="shared" si="14"/>
        <v>15</v>
      </c>
    </row>
    <row r="914" spans="1:10" ht="17.25" hidden="1" customHeight="1">
      <c r="A914" s="134">
        <v>49</v>
      </c>
      <c r="B914" s="147" t="s">
        <v>3535</v>
      </c>
      <c r="C914" s="153" t="s">
        <v>3536</v>
      </c>
      <c r="D914" s="154" t="s">
        <v>631</v>
      </c>
      <c r="E914" s="133" t="s">
        <v>1054</v>
      </c>
      <c r="F914" s="134" t="s">
        <v>198</v>
      </c>
      <c r="G914" s="134"/>
      <c r="H914" s="134" t="s">
        <v>474</v>
      </c>
      <c r="I914" s="137"/>
      <c r="J914" s="47" t="str">
        <f t="shared" si="14"/>
        <v>15</v>
      </c>
    </row>
    <row r="915" spans="1:10" ht="17.25" hidden="1" customHeight="1">
      <c r="A915" s="134">
        <v>50</v>
      </c>
      <c r="B915" s="147" t="s">
        <v>3537</v>
      </c>
      <c r="C915" s="153" t="s">
        <v>682</v>
      </c>
      <c r="D915" s="154" t="s">
        <v>1011</v>
      </c>
      <c r="E915" s="133" t="s">
        <v>1851</v>
      </c>
      <c r="F915" s="134" t="s">
        <v>198</v>
      </c>
      <c r="G915" s="134"/>
      <c r="H915" s="134" t="s">
        <v>474</v>
      </c>
      <c r="I915" s="137"/>
      <c r="J915" s="47" t="str">
        <f t="shared" si="14"/>
        <v>15</v>
      </c>
    </row>
    <row r="916" spans="1:10" ht="17.25" hidden="1" customHeight="1">
      <c r="A916" s="134">
        <v>51</v>
      </c>
      <c r="B916" s="147" t="s">
        <v>3538</v>
      </c>
      <c r="C916" s="153" t="s">
        <v>485</v>
      </c>
      <c r="D916" s="154" t="s">
        <v>1011</v>
      </c>
      <c r="E916" s="133" t="s">
        <v>1004</v>
      </c>
      <c r="F916" s="134" t="s">
        <v>198</v>
      </c>
      <c r="G916" s="134"/>
      <c r="H916" s="134" t="s">
        <v>474</v>
      </c>
      <c r="I916" s="137"/>
      <c r="J916" s="47" t="str">
        <f t="shared" si="14"/>
        <v>15</v>
      </c>
    </row>
    <row r="917" spans="1:10" ht="17.25" hidden="1" customHeight="1">
      <c r="A917" s="134">
        <v>52</v>
      </c>
      <c r="B917" s="147" t="s">
        <v>3539</v>
      </c>
      <c r="C917" s="153" t="s">
        <v>1621</v>
      </c>
      <c r="D917" s="154" t="s">
        <v>850</v>
      </c>
      <c r="E917" s="133" t="s">
        <v>1175</v>
      </c>
      <c r="F917" s="134" t="s">
        <v>198</v>
      </c>
      <c r="G917" s="134"/>
      <c r="H917" s="134" t="s">
        <v>474</v>
      </c>
      <c r="I917" s="137"/>
      <c r="J917" s="47" t="str">
        <f t="shared" si="14"/>
        <v>15</v>
      </c>
    </row>
    <row r="918" spans="1:10" ht="17.25" hidden="1" customHeight="1">
      <c r="A918" s="134">
        <v>53</v>
      </c>
      <c r="B918" s="147" t="s">
        <v>3540</v>
      </c>
      <c r="C918" s="153" t="s">
        <v>3541</v>
      </c>
      <c r="D918" s="154" t="s">
        <v>858</v>
      </c>
      <c r="E918" s="133" t="s">
        <v>544</v>
      </c>
      <c r="F918" s="134" t="s">
        <v>198</v>
      </c>
      <c r="G918" s="134"/>
      <c r="H918" s="134" t="s">
        <v>474</v>
      </c>
      <c r="I918" s="137"/>
      <c r="J918" s="47" t="str">
        <f t="shared" si="14"/>
        <v>15</v>
      </c>
    </row>
    <row r="919" spans="1:10" ht="17.25" hidden="1" customHeight="1">
      <c r="A919" s="134">
        <v>54</v>
      </c>
      <c r="B919" s="147" t="s">
        <v>3542</v>
      </c>
      <c r="C919" s="153" t="s">
        <v>3543</v>
      </c>
      <c r="D919" s="154" t="s">
        <v>1904</v>
      </c>
      <c r="E919" s="133" t="s">
        <v>942</v>
      </c>
      <c r="F919" s="134" t="s">
        <v>198</v>
      </c>
      <c r="G919" s="134"/>
      <c r="H919" s="134" t="s">
        <v>474</v>
      </c>
      <c r="I919" s="137"/>
      <c r="J919" s="47" t="str">
        <f t="shared" si="14"/>
        <v>15</v>
      </c>
    </row>
    <row r="920" spans="1:10" ht="17.25" hidden="1" customHeight="1">
      <c r="A920" s="134">
        <v>55</v>
      </c>
      <c r="B920" s="147" t="s">
        <v>3544</v>
      </c>
      <c r="C920" s="153" t="s">
        <v>3529</v>
      </c>
      <c r="D920" s="154" t="s">
        <v>1056</v>
      </c>
      <c r="E920" s="133" t="s">
        <v>1336</v>
      </c>
      <c r="F920" s="134" t="s">
        <v>198</v>
      </c>
      <c r="G920" s="134"/>
      <c r="H920" s="134" t="s">
        <v>474</v>
      </c>
      <c r="I920" s="137"/>
      <c r="J920" s="47" t="str">
        <f t="shared" si="14"/>
        <v>15</v>
      </c>
    </row>
    <row r="921" spans="1:10" ht="17.25" hidden="1" customHeight="1">
      <c r="A921" s="134">
        <v>56</v>
      </c>
      <c r="B921" s="147" t="s">
        <v>3545</v>
      </c>
      <c r="C921" s="153" t="s">
        <v>3546</v>
      </c>
      <c r="D921" s="154" t="s">
        <v>1059</v>
      </c>
      <c r="E921" s="133" t="s">
        <v>2262</v>
      </c>
      <c r="F921" s="134" t="s">
        <v>198</v>
      </c>
      <c r="G921" s="135" t="s">
        <v>483</v>
      </c>
      <c r="H921" s="134" t="s">
        <v>474</v>
      </c>
      <c r="I921" s="137"/>
      <c r="J921" s="47" t="str">
        <f t="shared" si="14"/>
        <v>15</v>
      </c>
    </row>
    <row r="922" spans="1:10" ht="17.25" hidden="1" customHeight="1">
      <c r="A922" s="134">
        <v>57</v>
      </c>
      <c r="B922" s="147" t="s">
        <v>3547</v>
      </c>
      <c r="C922" s="153" t="s">
        <v>3548</v>
      </c>
      <c r="D922" s="154" t="s">
        <v>670</v>
      </c>
      <c r="E922" s="133" t="s">
        <v>2823</v>
      </c>
      <c r="F922" s="134" t="s">
        <v>198</v>
      </c>
      <c r="G922" s="134"/>
      <c r="H922" s="134" t="s">
        <v>474</v>
      </c>
      <c r="I922" s="137"/>
      <c r="J922" s="47" t="str">
        <f t="shared" si="14"/>
        <v>15</v>
      </c>
    </row>
    <row r="923" spans="1:10" ht="17.25" hidden="1" customHeight="1">
      <c r="A923" s="134">
        <v>58</v>
      </c>
      <c r="B923" s="147" t="s">
        <v>3549</v>
      </c>
      <c r="C923" s="153" t="s">
        <v>1409</v>
      </c>
      <c r="D923" s="154" t="s">
        <v>3550</v>
      </c>
      <c r="E923" s="133" t="s">
        <v>3551</v>
      </c>
      <c r="F923" s="134" t="s">
        <v>198</v>
      </c>
      <c r="G923" s="134"/>
      <c r="H923" s="134" t="s">
        <v>474</v>
      </c>
      <c r="I923" s="137"/>
      <c r="J923" s="47" t="str">
        <f t="shared" si="14"/>
        <v>15</v>
      </c>
    </row>
    <row r="924" spans="1:10" ht="17.25" hidden="1" customHeight="1">
      <c r="A924" s="134">
        <v>1</v>
      </c>
      <c r="B924" s="147" t="s">
        <v>3552</v>
      </c>
      <c r="C924" s="153" t="s">
        <v>606</v>
      </c>
      <c r="D924" s="154" t="s">
        <v>1225</v>
      </c>
      <c r="E924" s="133" t="s">
        <v>891</v>
      </c>
      <c r="F924" s="136" t="s">
        <v>270</v>
      </c>
      <c r="G924" s="134"/>
      <c r="H924" s="134" t="s">
        <v>454</v>
      </c>
      <c r="I924" s="137"/>
      <c r="J924" s="47" t="str">
        <f t="shared" si="14"/>
        <v>15</v>
      </c>
    </row>
    <row r="925" spans="1:10" ht="17.25" hidden="1" customHeight="1">
      <c r="A925" s="134">
        <v>2</v>
      </c>
      <c r="B925" s="147" t="s">
        <v>3553</v>
      </c>
      <c r="C925" s="153" t="s">
        <v>3211</v>
      </c>
      <c r="D925" s="154" t="s">
        <v>3554</v>
      </c>
      <c r="E925" s="133" t="s">
        <v>2685</v>
      </c>
      <c r="F925" s="134" t="s">
        <v>270</v>
      </c>
      <c r="G925" s="134"/>
      <c r="H925" s="134" t="s">
        <v>474</v>
      </c>
      <c r="I925" s="137"/>
      <c r="J925" s="47" t="str">
        <f t="shared" si="14"/>
        <v>15</v>
      </c>
    </row>
    <row r="926" spans="1:10" ht="17.25" hidden="1" customHeight="1">
      <c r="A926" s="134">
        <v>3</v>
      </c>
      <c r="B926" s="147" t="s">
        <v>3555</v>
      </c>
      <c r="C926" s="153" t="s">
        <v>3556</v>
      </c>
      <c r="D926" s="154" t="s">
        <v>460</v>
      </c>
      <c r="E926" s="133" t="s">
        <v>3557</v>
      </c>
      <c r="F926" s="134" t="s">
        <v>270</v>
      </c>
      <c r="G926" s="134"/>
      <c r="H926" s="134" t="s">
        <v>454</v>
      </c>
      <c r="I926" s="137"/>
      <c r="J926" s="47" t="str">
        <f t="shared" si="14"/>
        <v>15</v>
      </c>
    </row>
    <row r="927" spans="1:10" ht="17.25" hidden="1" customHeight="1">
      <c r="A927" s="134">
        <v>4</v>
      </c>
      <c r="B927" s="147" t="s">
        <v>3558</v>
      </c>
      <c r="C927" s="153" t="s">
        <v>2153</v>
      </c>
      <c r="D927" s="154" t="s">
        <v>1518</v>
      </c>
      <c r="E927" s="133" t="s">
        <v>1643</v>
      </c>
      <c r="F927" s="134" t="s">
        <v>270</v>
      </c>
      <c r="G927" s="134"/>
      <c r="H927" s="134" t="s">
        <v>474</v>
      </c>
      <c r="I927" s="137"/>
      <c r="J927" s="47" t="str">
        <f t="shared" si="14"/>
        <v>15</v>
      </c>
    </row>
    <row r="928" spans="1:10" ht="17.25" hidden="1" customHeight="1">
      <c r="A928" s="134">
        <v>5</v>
      </c>
      <c r="B928" s="147" t="s">
        <v>3559</v>
      </c>
      <c r="C928" s="153" t="s">
        <v>2831</v>
      </c>
      <c r="D928" s="154" t="s">
        <v>3560</v>
      </c>
      <c r="E928" s="133" t="s">
        <v>827</v>
      </c>
      <c r="F928" s="134" t="s">
        <v>270</v>
      </c>
      <c r="G928" s="134"/>
      <c r="H928" s="134" t="s">
        <v>474</v>
      </c>
      <c r="I928" s="137"/>
      <c r="J928" s="47" t="str">
        <f t="shared" si="14"/>
        <v>15</v>
      </c>
    </row>
    <row r="929" spans="1:10" ht="17.25" hidden="1" customHeight="1">
      <c r="A929" s="134">
        <v>6</v>
      </c>
      <c r="B929" s="147" t="s">
        <v>3561</v>
      </c>
      <c r="C929" s="153" t="s">
        <v>3562</v>
      </c>
      <c r="D929" s="154" t="s">
        <v>1918</v>
      </c>
      <c r="E929" s="133" t="s">
        <v>1201</v>
      </c>
      <c r="F929" s="134" t="s">
        <v>270</v>
      </c>
      <c r="G929" s="134"/>
      <c r="H929" s="134" t="s">
        <v>474</v>
      </c>
      <c r="I929" s="137"/>
      <c r="J929" s="47" t="str">
        <f t="shared" si="14"/>
        <v>15</v>
      </c>
    </row>
    <row r="930" spans="1:10" ht="17.25" hidden="1" customHeight="1">
      <c r="A930" s="134">
        <v>7</v>
      </c>
      <c r="B930" s="147" t="s">
        <v>3563</v>
      </c>
      <c r="C930" s="153" t="s">
        <v>2472</v>
      </c>
      <c r="D930" s="154" t="s">
        <v>1079</v>
      </c>
      <c r="E930" s="133" t="s">
        <v>1576</v>
      </c>
      <c r="F930" s="134" t="s">
        <v>270</v>
      </c>
      <c r="G930" s="134"/>
      <c r="H930" s="134" t="s">
        <v>474</v>
      </c>
      <c r="I930" s="137"/>
      <c r="J930" s="47" t="str">
        <f t="shared" si="14"/>
        <v>15</v>
      </c>
    </row>
    <row r="931" spans="1:10" ht="17.25" hidden="1" customHeight="1">
      <c r="A931" s="134">
        <v>8</v>
      </c>
      <c r="B931" s="149" t="s">
        <v>3564</v>
      </c>
      <c r="C931" s="153" t="s">
        <v>898</v>
      </c>
      <c r="D931" s="154" t="s">
        <v>1079</v>
      </c>
      <c r="E931" s="133" t="s">
        <v>3565</v>
      </c>
      <c r="F931" s="134" t="s">
        <v>270</v>
      </c>
      <c r="G931" s="134"/>
      <c r="H931" s="134" t="s">
        <v>454</v>
      </c>
      <c r="I931" s="137"/>
      <c r="J931" s="47" t="str">
        <f t="shared" si="14"/>
        <v>15</v>
      </c>
    </row>
    <row r="932" spans="1:10" ht="17.25" hidden="1" customHeight="1">
      <c r="A932" s="134">
        <v>9</v>
      </c>
      <c r="B932" s="149" t="s">
        <v>3566</v>
      </c>
      <c r="C932" s="153" t="s">
        <v>898</v>
      </c>
      <c r="D932" s="154" t="s">
        <v>1079</v>
      </c>
      <c r="E932" s="133" t="s">
        <v>668</v>
      </c>
      <c r="F932" s="134" t="s">
        <v>270</v>
      </c>
      <c r="G932" s="135" t="s">
        <v>43</v>
      </c>
      <c r="H932" s="134" t="s">
        <v>474</v>
      </c>
      <c r="I932" s="137"/>
      <c r="J932" s="47" t="str">
        <f t="shared" si="14"/>
        <v>15</v>
      </c>
    </row>
    <row r="933" spans="1:10" ht="17.25" hidden="1" customHeight="1">
      <c r="A933" s="134">
        <v>10</v>
      </c>
      <c r="B933" s="147" t="s">
        <v>3567</v>
      </c>
      <c r="C933" s="153" t="s">
        <v>3568</v>
      </c>
      <c r="D933" s="154" t="s">
        <v>3569</v>
      </c>
      <c r="E933" s="133" t="s">
        <v>1951</v>
      </c>
      <c r="F933" s="134" t="s">
        <v>270</v>
      </c>
      <c r="G933" s="134"/>
      <c r="H933" s="134" t="s">
        <v>474</v>
      </c>
      <c r="I933" s="137"/>
      <c r="J933" s="47" t="str">
        <f t="shared" si="14"/>
        <v>15</v>
      </c>
    </row>
    <row r="934" spans="1:10" ht="17.25" hidden="1" customHeight="1">
      <c r="A934" s="134">
        <v>11</v>
      </c>
      <c r="B934" s="147" t="s">
        <v>3570</v>
      </c>
      <c r="C934" s="153" t="s">
        <v>3571</v>
      </c>
      <c r="D934" s="154" t="s">
        <v>1249</v>
      </c>
      <c r="E934" s="133" t="s">
        <v>859</v>
      </c>
      <c r="F934" s="134" t="s">
        <v>270</v>
      </c>
      <c r="G934" s="134"/>
      <c r="H934" s="134" t="s">
        <v>474</v>
      </c>
      <c r="I934" s="137"/>
      <c r="J934" s="47" t="str">
        <f t="shared" si="14"/>
        <v>15</v>
      </c>
    </row>
    <row r="935" spans="1:10" ht="17.25" hidden="1" customHeight="1">
      <c r="A935" s="134">
        <v>12</v>
      </c>
      <c r="B935" s="147" t="s">
        <v>3572</v>
      </c>
      <c r="C935" s="153" t="s">
        <v>1412</v>
      </c>
      <c r="D935" s="154" t="s">
        <v>1249</v>
      </c>
      <c r="E935" s="133" t="s">
        <v>2111</v>
      </c>
      <c r="F935" s="134" t="s">
        <v>270</v>
      </c>
      <c r="G935" s="134"/>
      <c r="H935" s="134" t="s">
        <v>454</v>
      </c>
      <c r="I935" s="137"/>
      <c r="J935" s="47" t="str">
        <f t="shared" si="14"/>
        <v>15</v>
      </c>
    </row>
    <row r="936" spans="1:10" ht="17.25" hidden="1" customHeight="1" thickBot="1">
      <c r="A936" s="134">
        <v>13</v>
      </c>
      <c r="B936" s="147" t="s">
        <v>3573</v>
      </c>
      <c r="C936" s="153" t="s">
        <v>1283</v>
      </c>
      <c r="D936" s="154" t="s">
        <v>695</v>
      </c>
      <c r="E936" s="133" t="s">
        <v>739</v>
      </c>
      <c r="F936" s="134" t="s">
        <v>270</v>
      </c>
      <c r="G936" s="134"/>
      <c r="H936" s="134" t="s">
        <v>474</v>
      </c>
      <c r="I936" s="137"/>
      <c r="J936" s="94" t="str">
        <f t="shared" si="14"/>
        <v>15</v>
      </c>
    </row>
    <row r="937" spans="1:10" ht="17.25" hidden="1" customHeight="1">
      <c r="A937" s="134">
        <v>14</v>
      </c>
      <c r="B937" s="147" t="s">
        <v>3574</v>
      </c>
      <c r="C937" s="153" t="s">
        <v>3575</v>
      </c>
      <c r="D937" s="154" t="s">
        <v>1088</v>
      </c>
      <c r="E937" s="133" t="s">
        <v>2130</v>
      </c>
      <c r="F937" s="134" t="s">
        <v>270</v>
      </c>
      <c r="G937" s="134"/>
      <c r="H937" s="134" t="s">
        <v>454</v>
      </c>
      <c r="I937" s="137"/>
      <c r="J937" s="47" t="str">
        <f t="shared" si="14"/>
        <v>15</v>
      </c>
    </row>
    <row r="938" spans="1:10" ht="17.25" hidden="1" customHeight="1">
      <c r="A938" s="134">
        <v>15</v>
      </c>
      <c r="B938" s="147" t="s">
        <v>3576</v>
      </c>
      <c r="C938" s="153" t="s">
        <v>1621</v>
      </c>
      <c r="D938" s="154" t="s">
        <v>706</v>
      </c>
      <c r="E938" s="133" t="s">
        <v>3577</v>
      </c>
      <c r="F938" s="134" t="s">
        <v>270</v>
      </c>
      <c r="G938" s="134"/>
      <c r="H938" s="134" t="s">
        <v>474</v>
      </c>
      <c r="I938" s="137"/>
      <c r="J938" s="47" t="str">
        <f t="shared" si="14"/>
        <v>15</v>
      </c>
    </row>
    <row r="939" spans="1:10" ht="17.25" hidden="1" customHeight="1">
      <c r="A939" s="134">
        <v>16</v>
      </c>
      <c r="B939" s="147" t="s">
        <v>3578</v>
      </c>
      <c r="C939" s="153" t="s">
        <v>3579</v>
      </c>
      <c r="D939" s="154" t="s">
        <v>710</v>
      </c>
      <c r="E939" s="133" t="s">
        <v>830</v>
      </c>
      <c r="F939" s="134" t="s">
        <v>270</v>
      </c>
      <c r="G939" s="134"/>
      <c r="H939" s="134" t="s">
        <v>474</v>
      </c>
      <c r="I939" s="137"/>
      <c r="J939" s="47" t="str">
        <f t="shared" si="14"/>
        <v>15</v>
      </c>
    </row>
    <row r="940" spans="1:10" ht="17.25" hidden="1" customHeight="1">
      <c r="A940" s="134">
        <v>17</v>
      </c>
      <c r="B940" s="147" t="s">
        <v>3580</v>
      </c>
      <c r="C940" s="153" t="s">
        <v>3581</v>
      </c>
      <c r="D940" s="154" t="s">
        <v>497</v>
      </c>
      <c r="E940" s="133" t="s">
        <v>1061</v>
      </c>
      <c r="F940" s="134" t="s">
        <v>270</v>
      </c>
      <c r="G940" s="134"/>
      <c r="H940" s="134" t="s">
        <v>474</v>
      </c>
      <c r="I940" s="137"/>
      <c r="J940" s="47" t="str">
        <f t="shared" si="14"/>
        <v>15</v>
      </c>
    </row>
    <row r="941" spans="1:10" ht="17.25" hidden="1" customHeight="1">
      <c r="A941" s="134">
        <v>18</v>
      </c>
      <c r="B941" s="147" t="s">
        <v>3582</v>
      </c>
      <c r="C941" s="153" t="s">
        <v>3583</v>
      </c>
      <c r="D941" s="154" t="s">
        <v>497</v>
      </c>
      <c r="E941" s="133" t="s">
        <v>469</v>
      </c>
      <c r="F941" s="134" t="s">
        <v>270</v>
      </c>
      <c r="G941" s="134"/>
      <c r="H941" s="134" t="s">
        <v>474</v>
      </c>
      <c r="I941" s="137"/>
      <c r="J941" s="47" t="str">
        <f t="shared" si="14"/>
        <v>15</v>
      </c>
    </row>
    <row r="942" spans="1:10" ht="17.25" hidden="1" customHeight="1">
      <c r="A942" s="134">
        <v>19</v>
      </c>
      <c r="B942" s="147" t="s">
        <v>3584</v>
      </c>
      <c r="C942" s="153" t="s">
        <v>2337</v>
      </c>
      <c r="D942" s="154" t="s">
        <v>497</v>
      </c>
      <c r="E942" s="133" t="s">
        <v>3585</v>
      </c>
      <c r="F942" s="134" t="s">
        <v>270</v>
      </c>
      <c r="G942" s="134"/>
      <c r="H942" s="134" t="s">
        <v>454</v>
      </c>
      <c r="I942" s="137"/>
      <c r="J942" s="47" t="str">
        <f t="shared" si="14"/>
        <v>15</v>
      </c>
    </row>
    <row r="943" spans="1:10" ht="17.25" hidden="1" customHeight="1">
      <c r="A943" s="134">
        <v>20</v>
      </c>
      <c r="B943" s="147" t="s">
        <v>3586</v>
      </c>
      <c r="C943" s="153" t="s">
        <v>3587</v>
      </c>
      <c r="D943" s="154" t="s">
        <v>536</v>
      </c>
      <c r="E943" s="133" t="s">
        <v>2262</v>
      </c>
      <c r="F943" s="134" t="s">
        <v>270</v>
      </c>
      <c r="G943" s="134"/>
      <c r="H943" s="134" t="s">
        <v>474</v>
      </c>
      <c r="I943" s="137"/>
      <c r="J943" s="47" t="str">
        <f t="shared" si="14"/>
        <v>15</v>
      </c>
    </row>
    <row r="944" spans="1:10" ht="17.25" hidden="1" customHeight="1">
      <c r="A944" s="134">
        <v>21</v>
      </c>
      <c r="B944" s="147" t="s">
        <v>3588</v>
      </c>
      <c r="C944" s="153" t="s">
        <v>3589</v>
      </c>
      <c r="D944" s="154" t="s">
        <v>543</v>
      </c>
      <c r="E944" s="133" t="s">
        <v>2579</v>
      </c>
      <c r="F944" s="134" t="s">
        <v>270</v>
      </c>
      <c r="G944" s="134"/>
      <c r="H944" s="134" t="s">
        <v>454</v>
      </c>
      <c r="I944" s="137"/>
      <c r="J944" s="47" t="str">
        <f t="shared" si="14"/>
        <v>15</v>
      </c>
    </row>
    <row r="945" spans="1:10" ht="17.25" hidden="1" customHeight="1">
      <c r="A945" s="134">
        <v>22</v>
      </c>
      <c r="B945" s="147" t="s">
        <v>3590</v>
      </c>
      <c r="C945" s="153" t="s">
        <v>610</v>
      </c>
      <c r="D945" s="154" t="s">
        <v>543</v>
      </c>
      <c r="E945" s="133" t="s">
        <v>2550</v>
      </c>
      <c r="F945" s="134" t="s">
        <v>270</v>
      </c>
      <c r="G945" s="134"/>
      <c r="H945" s="134" t="s">
        <v>474</v>
      </c>
      <c r="I945" s="137"/>
      <c r="J945" s="47" t="str">
        <f t="shared" si="14"/>
        <v>15</v>
      </c>
    </row>
    <row r="946" spans="1:10" ht="17.25" hidden="1" customHeight="1">
      <c r="A946" s="134">
        <v>23</v>
      </c>
      <c r="B946" s="147" t="s">
        <v>3591</v>
      </c>
      <c r="C946" s="153" t="s">
        <v>3592</v>
      </c>
      <c r="D946" s="154" t="s">
        <v>1289</v>
      </c>
      <c r="E946" s="133" t="s">
        <v>935</v>
      </c>
      <c r="F946" s="134" t="s">
        <v>270</v>
      </c>
      <c r="G946" s="134"/>
      <c r="H946" s="134" t="s">
        <v>454</v>
      </c>
      <c r="I946" s="137"/>
      <c r="J946" s="47" t="str">
        <f t="shared" si="14"/>
        <v>15</v>
      </c>
    </row>
    <row r="947" spans="1:10" ht="17.25" hidden="1" customHeight="1">
      <c r="A947" s="134">
        <v>24</v>
      </c>
      <c r="B947" s="147" t="s">
        <v>3593</v>
      </c>
      <c r="C947" s="153" t="s">
        <v>3594</v>
      </c>
      <c r="D947" s="154" t="s">
        <v>554</v>
      </c>
      <c r="E947" s="133" t="s">
        <v>3344</v>
      </c>
      <c r="F947" s="134" t="s">
        <v>270</v>
      </c>
      <c r="G947" s="134"/>
      <c r="H947" s="134" t="s">
        <v>474</v>
      </c>
      <c r="I947" s="137"/>
      <c r="J947" s="47" t="str">
        <f t="shared" si="14"/>
        <v>15</v>
      </c>
    </row>
    <row r="948" spans="1:10" ht="17.25" hidden="1" customHeight="1">
      <c r="A948" s="134">
        <v>25</v>
      </c>
      <c r="B948" s="147" t="s">
        <v>3595</v>
      </c>
      <c r="C948" s="153" t="s">
        <v>3596</v>
      </c>
      <c r="D948" s="154" t="s">
        <v>2067</v>
      </c>
      <c r="E948" s="133" t="s">
        <v>3597</v>
      </c>
      <c r="F948" s="134" t="s">
        <v>270</v>
      </c>
      <c r="G948" s="134"/>
      <c r="H948" s="134" t="s">
        <v>474</v>
      </c>
      <c r="I948" s="137"/>
      <c r="J948" s="47" t="str">
        <f t="shared" si="14"/>
        <v>15</v>
      </c>
    </row>
    <row r="949" spans="1:10" ht="17.25" hidden="1" customHeight="1">
      <c r="A949" s="134">
        <v>26</v>
      </c>
      <c r="B949" s="147" t="s">
        <v>3598</v>
      </c>
      <c r="C949" s="153" t="s">
        <v>877</v>
      </c>
      <c r="D949" s="154" t="s">
        <v>2558</v>
      </c>
      <c r="E949" s="133" t="s">
        <v>720</v>
      </c>
      <c r="F949" s="134" t="s">
        <v>270</v>
      </c>
      <c r="G949" s="134"/>
      <c r="H949" s="134" t="s">
        <v>454</v>
      </c>
      <c r="I949" s="137"/>
      <c r="J949" s="47" t="str">
        <f t="shared" si="14"/>
        <v>15</v>
      </c>
    </row>
    <row r="950" spans="1:10" ht="17.25" hidden="1" customHeight="1">
      <c r="A950" s="134">
        <v>27</v>
      </c>
      <c r="B950" s="147" t="s">
        <v>3599</v>
      </c>
      <c r="C950" s="153" t="s">
        <v>610</v>
      </c>
      <c r="D950" s="154" t="s">
        <v>561</v>
      </c>
      <c r="E950" s="133" t="s">
        <v>2588</v>
      </c>
      <c r="F950" s="134" t="s">
        <v>270</v>
      </c>
      <c r="G950" s="134"/>
      <c r="H950" s="134" t="s">
        <v>474</v>
      </c>
      <c r="I950" s="137"/>
      <c r="J950" s="47" t="str">
        <f t="shared" si="14"/>
        <v>15</v>
      </c>
    </row>
    <row r="951" spans="1:10" ht="17.25" hidden="1" customHeight="1">
      <c r="A951" s="134">
        <v>28</v>
      </c>
      <c r="B951" s="147" t="s">
        <v>3600</v>
      </c>
      <c r="C951" s="153" t="s">
        <v>3601</v>
      </c>
      <c r="D951" s="154" t="s">
        <v>3602</v>
      </c>
      <c r="E951" s="133" t="s">
        <v>906</v>
      </c>
      <c r="F951" s="134" t="s">
        <v>270</v>
      </c>
      <c r="G951" s="134"/>
      <c r="H951" s="134" t="s">
        <v>474</v>
      </c>
      <c r="I951" s="137"/>
      <c r="J951" s="47" t="str">
        <f t="shared" si="14"/>
        <v>15</v>
      </c>
    </row>
    <row r="952" spans="1:10" ht="15.75" hidden="1">
      <c r="A952" s="134">
        <v>29</v>
      </c>
      <c r="B952" s="147" t="s">
        <v>3603</v>
      </c>
      <c r="C952" s="153" t="s">
        <v>492</v>
      </c>
      <c r="D952" s="154" t="s">
        <v>767</v>
      </c>
      <c r="E952" s="133" t="s">
        <v>2685</v>
      </c>
      <c r="F952" s="134" t="s">
        <v>270</v>
      </c>
      <c r="G952" s="134"/>
      <c r="H952" s="134" t="s">
        <v>474</v>
      </c>
      <c r="I952" s="137"/>
      <c r="J952" s="47" t="str">
        <f t="shared" si="14"/>
        <v>15</v>
      </c>
    </row>
    <row r="953" spans="1:10" ht="15.75" hidden="1">
      <c r="A953" s="134">
        <v>30</v>
      </c>
      <c r="B953" s="147" t="s">
        <v>3604</v>
      </c>
      <c r="C953" s="153" t="s">
        <v>3605</v>
      </c>
      <c r="D953" s="154" t="s">
        <v>3606</v>
      </c>
      <c r="E953" s="133" t="s">
        <v>3607</v>
      </c>
      <c r="F953" s="134" t="s">
        <v>270</v>
      </c>
      <c r="G953" s="134"/>
      <c r="H953" s="134" t="s">
        <v>474</v>
      </c>
      <c r="I953" s="137"/>
      <c r="J953" s="47" t="str">
        <f t="shared" si="14"/>
        <v>15</v>
      </c>
    </row>
    <row r="954" spans="1:10" ht="15.75" hidden="1">
      <c r="A954" s="134">
        <v>31</v>
      </c>
      <c r="B954" s="147" t="s">
        <v>3608</v>
      </c>
      <c r="C954" s="153" t="s">
        <v>2603</v>
      </c>
      <c r="D954" s="154" t="s">
        <v>2254</v>
      </c>
      <c r="E954" s="133" t="s">
        <v>894</v>
      </c>
      <c r="F954" s="134" t="s">
        <v>270</v>
      </c>
      <c r="G954" s="134"/>
      <c r="H954" s="134" t="s">
        <v>454</v>
      </c>
      <c r="I954" s="137"/>
      <c r="J954" s="47" t="str">
        <f t="shared" si="14"/>
        <v>15</v>
      </c>
    </row>
    <row r="955" spans="1:10" ht="15.75" hidden="1">
      <c r="A955" s="134">
        <v>32</v>
      </c>
      <c r="B955" s="147" t="s">
        <v>3609</v>
      </c>
      <c r="C955" s="153" t="s">
        <v>3153</v>
      </c>
      <c r="D955" s="154" t="s">
        <v>3610</v>
      </c>
      <c r="E955" s="133" t="s">
        <v>1600</v>
      </c>
      <c r="F955" s="134" t="s">
        <v>270</v>
      </c>
      <c r="G955" s="134"/>
      <c r="H955" s="134" t="s">
        <v>454</v>
      </c>
      <c r="I955" s="137"/>
      <c r="J955" s="47" t="str">
        <f t="shared" si="14"/>
        <v>15</v>
      </c>
    </row>
    <row r="956" spans="1:10" ht="15.75" hidden="1">
      <c r="A956" s="134">
        <v>33</v>
      </c>
      <c r="B956" s="147" t="s">
        <v>3611</v>
      </c>
      <c r="C956" s="153" t="s">
        <v>3612</v>
      </c>
      <c r="D956" s="154" t="s">
        <v>587</v>
      </c>
      <c r="E956" s="133" t="s">
        <v>1551</v>
      </c>
      <c r="F956" s="134" t="s">
        <v>270</v>
      </c>
      <c r="G956" s="134"/>
      <c r="H956" s="134" t="s">
        <v>454</v>
      </c>
      <c r="I956" s="137"/>
      <c r="J956" s="47" t="str">
        <f t="shared" si="14"/>
        <v>15</v>
      </c>
    </row>
    <row r="957" spans="1:10" ht="15.75" hidden="1">
      <c r="A957" s="134">
        <v>34</v>
      </c>
      <c r="B957" s="147" t="s">
        <v>3613</v>
      </c>
      <c r="C957" s="153" t="s">
        <v>3614</v>
      </c>
      <c r="D957" s="154" t="s">
        <v>591</v>
      </c>
      <c r="E957" s="133" t="s">
        <v>1488</v>
      </c>
      <c r="F957" s="134" t="s">
        <v>270</v>
      </c>
      <c r="G957" s="134"/>
      <c r="H957" s="134" t="s">
        <v>454</v>
      </c>
      <c r="I957" s="137"/>
      <c r="J957" s="47" t="str">
        <f t="shared" si="14"/>
        <v>15</v>
      </c>
    </row>
    <row r="958" spans="1:10" ht="15.75" hidden="1">
      <c r="A958" s="134">
        <v>35</v>
      </c>
      <c r="B958" s="147" t="s">
        <v>3615</v>
      </c>
      <c r="C958" s="153" t="s">
        <v>832</v>
      </c>
      <c r="D958" s="154" t="s">
        <v>591</v>
      </c>
      <c r="E958" s="133" t="s">
        <v>1738</v>
      </c>
      <c r="F958" s="134" t="s">
        <v>270</v>
      </c>
      <c r="G958" s="134"/>
      <c r="H958" s="134" t="s">
        <v>474</v>
      </c>
      <c r="I958" s="137"/>
      <c r="J958" s="47" t="str">
        <f t="shared" si="14"/>
        <v>15</v>
      </c>
    </row>
    <row r="959" spans="1:10" ht="15.75" hidden="1">
      <c r="A959" s="134">
        <v>36</v>
      </c>
      <c r="B959" s="147" t="s">
        <v>3616</v>
      </c>
      <c r="C959" s="153" t="s">
        <v>3617</v>
      </c>
      <c r="D959" s="154" t="s">
        <v>595</v>
      </c>
      <c r="E959" s="133" t="s">
        <v>1477</v>
      </c>
      <c r="F959" s="134" t="s">
        <v>270</v>
      </c>
      <c r="G959" s="134"/>
      <c r="H959" s="134" t="s">
        <v>474</v>
      </c>
      <c r="I959" s="137"/>
      <c r="J959" s="47" t="str">
        <f t="shared" si="14"/>
        <v>15</v>
      </c>
    </row>
    <row r="960" spans="1:10" ht="15.75" hidden="1">
      <c r="A960" s="134">
        <v>37</v>
      </c>
      <c r="B960" s="147" t="s">
        <v>3618</v>
      </c>
      <c r="C960" s="153" t="s">
        <v>2511</v>
      </c>
      <c r="D960" s="154" t="s">
        <v>595</v>
      </c>
      <c r="E960" s="133" t="s">
        <v>812</v>
      </c>
      <c r="F960" s="134" t="s">
        <v>270</v>
      </c>
      <c r="G960" s="134"/>
      <c r="H960" s="134" t="s">
        <v>474</v>
      </c>
      <c r="I960" s="137"/>
      <c r="J960" s="47" t="str">
        <f t="shared" si="14"/>
        <v>15</v>
      </c>
    </row>
    <row r="961" spans="1:10" ht="15.75" hidden="1">
      <c r="A961" s="134">
        <v>38</v>
      </c>
      <c r="B961" s="147" t="s">
        <v>3619</v>
      </c>
      <c r="C961" s="153" t="s">
        <v>2201</v>
      </c>
      <c r="D961" s="154" t="s">
        <v>3311</v>
      </c>
      <c r="E961" s="133" t="s">
        <v>996</v>
      </c>
      <c r="F961" s="134" t="s">
        <v>270</v>
      </c>
      <c r="G961" s="134"/>
      <c r="H961" s="134" t="s">
        <v>474</v>
      </c>
      <c r="I961" s="137"/>
      <c r="J961" s="47" t="str">
        <f t="shared" si="14"/>
        <v>15</v>
      </c>
    </row>
    <row r="962" spans="1:10" ht="15.75" hidden="1">
      <c r="A962" s="134">
        <v>39</v>
      </c>
      <c r="B962" s="147" t="s">
        <v>3620</v>
      </c>
      <c r="C962" s="153" t="s">
        <v>639</v>
      </c>
      <c r="D962" s="154" t="s">
        <v>3621</v>
      </c>
      <c r="E962" s="133" t="s">
        <v>3622</v>
      </c>
      <c r="F962" s="134" t="s">
        <v>270</v>
      </c>
      <c r="G962" s="134"/>
      <c r="H962" s="134" t="s">
        <v>474</v>
      </c>
      <c r="I962" s="137"/>
      <c r="J962" s="47" t="str">
        <f t="shared" si="14"/>
        <v>15</v>
      </c>
    </row>
    <row r="963" spans="1:10" ht="15.75" hidden="1">
      <c r="A963" s="134">
        <v>40</v>
      </c>
      <c r="B963" s="147" t="s">
        <v>3623</v>
      </c>
      <c r="C963" s="153" t="s">
        <v>659</v>
      </c>
      <c r="D963" s="154" t="s">
        <v>611</v>
      </c>
      <c r="E963" s="133" t="s">
        <v>1250</v>
      </c>
      <c r="F963" s="134" t="s">
        <v>270</v>
      </c>
      <c r="G963" s="134"/>
      <c r="H963" s="134" t="s">
        <v>474</v>
      </c>
      <c r="I963" s="137"/>
      <c r="J963" s="47" t="str">
        <f t="shared" ref="J963:J1026" si="15">LEFT(F963,2)</f>
        <v>15</v>
      </c>
    </row>
    <row r="964" spans="1:10" ht="15.75" hidden="1">
      <c r="A964" s="134">
        <v>41</v>
      </c>
      <c r="B964" s="147" t="s">
        <v>3624</v>
      </c>
      <c r="C964" s="153" t="s">
        <v>1752</v>
      </c>
      <c r="D964" s="154" t="s">
        <v>615</v>
      </c>
      <c r="E964" s="133" t="s">
        <v>3625</v>
      </c>
      <c r="F964" s="134" t="s">
        <v>270</v>
      </c>
      <c r="G964" s="134"/>
      <c r="H964" s="134" t="s">
        <v>454</v>
      </c>
      <c r="I964" s="137"/>
      <c r="J964" s="47" t="str">
        <f t="shared" si="15"/>
        <v>15</v>
      </c>
    </row>
    <row r="965" spans="1:10" ht="15.75" hidden="1">
      <c r="A965" s="134">
        <v>42</v>
      </c>
      <c r="B965" s="147" t="s">
        <v>3626</v>
      </c>
      <c r="C965" s="153" t="s">
        <v>3627</v>
      </c>
      <c r="D965" s="154" t="s">
        <v>615</v>
      </c>
      <c r="E965" s="133" t="s">
        <v>1345</v>
      </c>
      <c r="F965" s="134" t="s">
        <v>270</v>
      </c>
      <c r="G965" s="134"/>
      <c r="H965" s="134" t="s">
        <v>474</v>
      </c>
      <c r="I965" s="137"/>
      <c r="J965" s="47" t="str">
        <f t="shared" si="15"/>
        <v>15</v>
      </c>
    </row>
    <row r="966" spans="1:10" ht="15.75" hidden="1">
      <c r="A966" s="134">
        <v>43</v>
      </c>
      <c r="B966" s="147" t="s">
        <v>3628</v>
      </c>
      <c r="C966" s="153" t="s">
        <v>3629</v>
      </c>
      <c r="D966" s="154" t="s">
        <v>623</v>
      </c>
      <c r="E966" s="133" t="s">
        <v>3630</v>
      </c>
      <c r="F966" s="134" t="s">
        <v>270</v>
      </c>
      <c r="G966" s="134"/>
      <c r="H966" s="134" t="s">
        <v>474</v>
      </c>
      <c r="I966" s="137"/>
      <c r="J966" s="47" t="str">
        <f t="shared" si="15"/>
        <v>15</v>
      </c>
    </row>
    <row r="967" spans="1:10" ht="15.75" hidden="1">
      <c r="A967" s="134">
        <v>44</v>
      </c>
      <c r="B967" s="147" t="s">
        <v>3631</v>
      </c>
      <c r="C967" s="153" t="s">
        <v>1276</v>
      </c>
      <c r="D967" s="154" t="s">
        <v>627</v>
      </c>
      <c r="E967" s="133" t="s">
        <v>791</v>
      </c>
      <c r="F967" s="134" t="s">
        <v>270</v>
      </c>
      <c r="G967" s="134"/>
      <c r="H967" s="134" t="s">
        <v>474</v>
      </c>
      <c r="I967" s="137"/>
      <c r="J967" s="47" t="str">
        <f t="shared" si="15"/>
        <v>15</v>
      </c>
    </row>
    <row r="968" spans="1:10" ht="15.75" hidden="1">
      <c r="A968" s="134">
        <v>45</v>
      </c>
      <c r="B968" s="147" t="s">
        <v>3632</v>
      </c>
      <c r="C968" s="153" t="s">
        <v>1283</v>
      </c>
      <c r="D968" s="154" t="s">
        <v>1743</v>
      </c>
      <c r="E968" s="133" t="s">
        <v>2682</v>
      </c>
      <c r="F968" s="134" t="s">
        <v>270</v>
      </c>
      <c r="G968" s="134"/>
      <c r="H968" s="134" t="s">
        <v>474</v>
      </c>
      <c r="I968" s="137"/>
      <c r="J968" s="47" t="str">
        <f t="shared" si="15"/>
        <v>15</v>
      </c>
    </row>
    <row r="969" spans="1:10" ht="15.75" hidden="1">
      <c r="A969" s="134">
        <v>46</v>
      </c>
      <c r="B969" s="147" t="s">
        <v>3633</v>
      </c>
      <c r="C969" s="153" t="s">
        <v>3634</v>
      </c>
      <c r="D969" s="154" t="s">
        <v>3635</v>
      </c>
      <c r="E969" s="133" t="s">
        <v>2386</v>
      </c>
      <c r="F969" s="134" t="s">
        <v>270</v>
      </c>
      <c r="G969" s="134"/>
      <c r="H969" s="134" t="s">
        <v>474</v>
      </c>
      <c r="I969" s="137"/>
      <c r="J969" s="47" t="str">
        <f t="shared" si="15"/>
        <v>15</v>
      </c>
    </row>
    <row r="970" spans="1:10" ht="15.75" hidden="1">
      <c r="A970" s="134">
        <v>47</v>
      </c>
      <c r="B970" s="147" t="s">
        <v>3636</v>
      </c>
      <c r="C970" s="153" t="s">
        <v>3637</v>
      </c>
      <c r="D970" s="154" t="s">
        <v>1468</v>
      </c>
      <c r="E970" s="133" t="s">
        <v>1366</v>
      </c>
      <c r="F970" s="134" t="s">
        <v>270</v>
      </c>
      <c r="G970" s="135" t="s">
        <v>483</v>
      </c>
      <c r="H970" s="134" t="s">
        <v>474</v>
      </c>
      <c r="I970" s="137"/>
      <c r="J970" s="47" t="str">
        <f t="shared" si="15"/>
        <v>15</v>
      </c>
    </row>
    <row r="971" spans="1:10" ht="15.75" hidden="1">
      <c r="A971" s="134">
        <v>48</v>
      </c>
      <c r="B971" s="147" t="s">
        <v>3638</v>
      </c>
      <c r="C971" s="153" t="s">
        <v>3639</v>
      </c>
      <c r="D971" s="154" t="s">
        <v>3640</v>
      </c>
      <c r="E971" s="133" t="s">
        <v>3130</v>
      </c>
      <c r="F971" s="134" t="s">
        <v>270</v>
      </c>
      <c r="G971" s="134"/>
      <c r="H971" s="134" t="s">
        <v>454</v>
      </c>
      <c r="I971" s="137"/>
      <c r="J971" s="47" t="str">
        <f t="shared" si="15"/>
        <v>15</v>
      </c>
    </row>
    <row r="972" spans="1:10" ht="15.75" hidden="1">
      <c r="A972" s="134">
        <v>49</v>
      </c>
      <c r="B972" s="147" t="s">
        <v>3641</v>
      </c>
      <c r="C972" s="153" t="s">
        <v>3642</v>
      </c>
      <c r="D972" s="154" t="s">
        <v>844</v>
      </c>
      <c r="E972" s="133" t="s">
        <v>752</v>
      </c>
      <c r="F972" s="134" t="s">
        <v>270</v>
      </c>
      <c r="G972" s="134"/>
      <c r="H972" s="134" t="s">
        <v>454</v>
      </c>
      <c r="I972" s="137"/>
      <c r="J972" s="47" t="str">
        <f t="shared" si="15"/>
        <v>15</v>
      </c>
    </row>
    <row r="973" spans="1:10" ht="15.75" hidden="1">
      <c r="A973" s="134">
        <v>50</v>
      </c>
      <c r="B973" s="147" t="s">
        <v>3643</v>
      </c>
      <c r="C973" s="153" t="s">
        <v>471</v>
      </c>
      <c r="D973" s="154" t="s">
        <v>653</v>
      </c>
      <c r="E973" s="133" t="s">
        <v>3644</v>
      </c>
      <c r="F973" s="134" t="s">
        <v>270</v>
      </c>
      <c r="G973" s="134"/>
      <c r="H973" s="134" t="s">
        <v>474</v>
      </c>
      <c r="I973" s="137"/>
      <c r="J973" s="47" t="str">
        <f t="shared" si="15"/>
        <v>15</v>
      </c>
    </row>
    <row r="974" spans="1:10" ht="15.75" hidden="1">
      <c r="A974" s="134">
        <v>51</v>
      </c>
      <c r="B974" s="147" t="s">
        <v>3645</v>
      </c>
      <c r="C974" s="153" t="s">
        <v>590</v>
      </c>
      <c r="D974" s="154" t="s">
        <v>656</v>
      </c>
      <c r="E974" s="133" t="s">
        <v>1027</v>
      </c>
      <c r="F974" s="134" t="s">
        <v>270</v>
      </c>
      <c r="G974" s="134"/>
      <c r="H974" s="134" t="s">
        <v>474</v>
      </c>
      <c r="I974" s="137"/>
      <c r="J974" s="47" t="str">
        <f t="shared" si="15"/>
        <v>15</v>
      </c>
    </row>
    <row r="975" spans="1:10" ht="15.75" hidden="1">
      <c r="A975" s="134">
        <v>52</v>
      </c>
      <c r="B975" s="147" t="s">
        <v>3646</v>
      </c>
      <c r="C975" s="153" t="s">
        <v>521</v>
      </c>
      <c r="D975" s="154" t="s">
        <v>656</v>
      </c>
      <c r="E975" s="133" t="s">
        <v>1043</v>
      </c>
      <c r="F975" s="134" t="s">
        <v>270</v>
      </c>
      <c r="G975" s="134"/>
      <c r="H975" s="134" t="s">
        <v>474</v>
      </c>
      <c r="I975" s="137"/>
      <c r="J975" s="47" t="str">
        <f t="shared" si="15"/>
        <v>15</v>
      </c>
    </row>
    <row r="976" spans="1:10" ht="15.75" hidden="1">
      <c r="A976" s="134">
        <v>53</v>
      </c>
      <c r="B976" s="147" t="s">
        <v>3647</v>
      </c>
      <c r="C976" s="153" t="s">
        <v>535</v>
      </c>
      <c r="D976" s="154" t="s">
        <v>858</v>
      </c>
      <c r="E976" s="133" t="s">
        <v>1937</v>
      </c>
      <c r="F976" s="134" t="s">
        <v>270</v>
      </c>
      <c r="G976" s="134"/>
      <c r="H976" s="134" t="s">
        <v>474</v>
      </c>
      <c r="I976" s="137"/>
      <c r="J976" s="47" t="str">
        <f t="shared" si="15"/>
        <v>15</v>
      </c>
    </row>
    <row r="977" spans="1:10" ht="15.75" hidden="1">
      <c r="A977" s="134">
        <v>54</v>
      </c>
      <c r="B977" s="147" t="s">
        <v>3648</v>
      </c>
      <c r="C977" s="153" t="s">
        <v>1276</v>
      </c>
      <c r="D977" s="154" t="s">
        <v>858</v>
      </c>
      <c r="E977" s="133" t="s">
        <v>2734</v>
      </c>
      <c r="F977" s="134" t="s">
        <v>270</v>
      </c>
      <c r="G977" s="134"/>
      <c r="H977" s="134" t="s">
        <v>454</v>
      </c>
      <c r="I977" s="137"/>
      <c r="J977" s="47" t="str">
        <f t="shared" si="15"/>
        <v>15</v>
      </c>
    </row>
    <row r="978" spans="1:10" ht="15.75" hidden="1">
      <c r="A978" s="134">
        <v>55</v>
      </c>
      <c r="B978" s="147" t="s">
        <v>3649</v>
      </c>
      <c r="C978" s="153" t="s">
        <v>3650</v>
      </c>
      <c r="D978" s="154" t="s">
        <v>2729</v>
      </c>
      <c r="E978" s="133" t="s">
        <v>935</v>
      </c>
      <c r="F978" s="134" t="s">
        <v>270</v>
      </c>
      <c r="G978" s="134"/>
      <c r="H978" s="134" t="s">
        <v>454</v>
      </c>
      <c r="I978" s="137"/>
      <c r="J978" s="47" t="str">
        <f t="shared" si="15"/>
        <v>15</v>
      </c>
    </row>
    <row r="979" spans="1:10" ht="15.75" hidden="1">
      <c r="A979" s="134">
        <v>56</v>
      </c>
      <c r="B979" s="147" t="s">
        <v>3651</v>
      </c>
      <c r="C979" s="153" t="s">
        <v>3652</v>
      </c>
      <c r="D979" s="154" t="s">
        <v>1360</v>
      </c>
      <c r="E979" s="133" t="s">
        <v>1825</v>
      </c>
      <c r="F979" s="134" t="s">
        <v>270</v>
      </c>
      <c r="G979" s="134"/>
      <c r="H979" s="134" t="s">
        <v>474</v>
      </c>
      <c r="I979" s="137"/>
      <c r="J979" s="47" t="str">
        <f t="shared" si="15"/>
        <v>15</v>
      </c>
    </row>
    <row r="980" spans="1:10" ht="15.75" hidden="1">
      <c r="A980" s="134">
        <v>57</v>
      </c>
      <c r="B980" s="147" t="s">
        <v>3653</v>
      </c>
      <c r="C980" s="153" t="s">
        <v>549</v>
      </c>
      <c r="D980" s="154" t="s">
        <v>862</v>
      </c>
      <c r="E980" s="133" t="s">
        <v>3654</v>
      </c>
      <c r="F980" s="134" t="s">
        <v>270</v>
      </c>
      <c r="G980" s="134"/>
      <c r="H980" s="134" t="s">
        <v>474</v>
      </c>
      <c r="I980" s="137"/>
      <c r="J980" s="47" t="str">
        <f t="shared" si="15"/>
        <v>15</v>
      </c>
    </row>
    <row r="981" spans="1:10" ht="15.75" hidden="1">
      <c r="A981" s="134">
        <v>58</v>
      </c>
      <c r="B981" s="147" t="s">
        <v>3655</v>
      </c>
      <c r="C981" s="153" t="s">
        <v>1487</v>
      </c>
      <c r="D981" s="154" t="s">
        <v>670</v>
      </c>
      <c r="E981" s="133" t="s">
        <v>3656</v>
      </c>
      <c r="F981" s="134" t="s">
        <v>270</v>
      </c>
      <c r="G981" s="134"/>
      <c r="H981" s="134" t="s">
        <v>474</v>
      </c>
      <c r="I981" s="137"/>
      <c r="J981" s="47" t="str">
        <f t="shared" si="15"/>
        <v>15</v>
      </c>
    </row>
    <row r="982" spans="1:10" ht="15.75" hidden="1">
      <c r="A982" s="141">
        <v>1</v>
      </c>
      <c r="B982" s="148" t="s">
        <v>3657</v>
      </c>
      <c r="C982" s="155" t="s">
        <v>3658</v>
      </c>
      <c r="D982" s="156" t="s">
        <v>460</v>
      </c>
      <c r="E982" s="142" t="s">
        <v>746</v>
      </c>
      <c r="F982" s="143" t="s">
        <v>273</v>
      </c>
      <c r="G982" s="141"/>
      <c r="H982" s="141" t="s">
        <v>474</v>
      </c>
      <c r="I982" s="144"/>
      <c r="J982" s="47" t="str">
        <f t="shared" si="15"/>
        <v>15</v>
      </c>
    </row>
    <row r="983" spans="1:10" ht="15.75" hidden="1">
      <c r="A983" s="134">
        <v>2</v>
      </c>
      <c r="B983" s="147" t="s">
        <v>3659</v>
      </c>
      <c r="C983" s="153" t="s">
        <v>3218</v>
      </c>
      <c r="D983" s="154" t="s">
        <v>468</v>
      </c>
      <c r="E983" s="133" t="s">
        <v>3031</v>
      </c>
      <c r="F983" s="134" t="s">
        <v>273</v>
      </c>
      <c r="G983" s="134"/>
      <c r="H983" s="134" t="s">
        <v>474</v>
      </c>
      <c r="I983" s="137"/>
      <c r="J983" s="47" t="str">
        <f t="shared" si="15"/>
        <v>15</v>
      </c>
    </row>
    <row r="984" spans="1:10" ht="15.75" hidden="1">
      <c r="A984" s="141">
        <v>3</v>
      </c>
      <c r="B984" s="147" t="s">
        <v>3660</v>
      </c>
      <c r="C984" s="153" t="s">
        <v>3661</v>
      </c>
      <c r="D984" s="154" t="s">
        <v>468</v>
      </c>
      <c r="E984" s="133" t="s">
        <v>3248</v>
      </c>
      <c r="F984" s="134" t="s">
        <v>273</v>
      </c>
      <c r="G984" s="134"/>
      <c r="H984" s="134" t="s">
        <v>454</v>
      </c>
      <c r="I984" s="137"/>
      <c r="J984" s="47" t="str">
        <f t="shared" si="15"/>
        <v>15</v>
      </c>
    </row>
    <row r="985" spans="1:10" ht="15.75" hidden="1">
      <c r="A985" s="134">
        <v>4</v>
      </c>
      <c r="B985" s="147" t="s">
        <v>3662</v>
      </c>
      <c r="C985" s="153" t="s">
        <v>1357</v>
      </c>
      <c r="D985" s="154" t="s">
        <v>881</v>
      </c>
      <c r="E985" s="133" t="s">
        <v>1638</v>
      </c>
      <c r="F985" s="134" t="s">
        <v>273</v>
      </c>
      <c r="G985" s="134"/>
      <c r="H985" s="134" t="s">
        <v>474</v>
      </c>
      <c r="I985" s="137"/>
      <c r="J985" s="47" t="str">
        <f t="shared" si="15"/>
        <v>15</v>
      </c>
    </row>
    <row r="986" spans="1:10" ht="15.75" hidden="1">
      <c r="A986" s="141">
        <v>5</v>
      </c>
      <c r="B986" s="147" t="s">
        <v>3663</v>
      </c>
      <c r="C986" s="153" t="s">
        <v>3664</v>
      </c>
      <c r="D986" s="154" t="s">
        <v>3665</v>
      </c>
      <c r="E986" s="133" t="s">
        <v>752</v>
      </c>
      <c r="F986" s="134" t="s">
        <v>273</v>
      </c>
      <c r="G986" s="134"/>
      <c r="H986" s="134" t="s">
        <v>474</v>
      </c>
      <c r="I986" s="137"/>
      <c r="J986" s="47" t="str">
        <f t="shared" si="15"/>
        <v>15</v>
      </c>
    </row>
    <row r="987" spans="1:10" ht="15.75" hidden="1">
      <c r="A987" s="134">
        <v>6</v>
      </c>
      <c r="B987" s="147" t="s">
        <v>3666</v>
      </c>
      <c r="C987" s="153" t="s">
        <v>1417</v>
      </c>
      <c r="D987" s="154" t="s">
        <v>2533</v>
      </c>
      <c r="E987" s="133" t="s">
        <v>3667</v>
      </c>
      <c r="F987" s="134" t="s">
        <v>273</v>
      </c>
      <c r="G987" s="134"/>
      <c r="H987" s="134" t="s">
        <v>474</v>
      </c>
      <c r="I987" s="138" t="s">
        <v>2490</v>
      </c>
      <c r="J987" s="47" t="str">
        <f t="shared" si="15"/>
        <v>15</v>
      </c>
    </row>
    <row r="988" spans="1:10" ht="15.75" hidden="1">
      <c r="A988" s="141">
        <v>7</v>
      </c>
      <c r="B988" s="147" t="s">
        <v>3668</v>
      </c>
      <c r="C988" s="153" t="s">
        <v>3669</v>
      </c>
      <c r="D988" s="154" t="s">
        <v>481</v>
      </c>
      <c r="E988" s="133" t="s">
        <v>3670</v>
      </c>
      <c r="F988" s="134" t="s">
        <v>273</v>
      </c>
      <c r="G988" s="134"/>
      <c r="H988" s="134" t="s">
        <v>474</v>
      </c>
      <c r="I988" s="137"/>
      <c r="J988" s="47" t="str">
        <f t="shared" si="15"/>
        <v>15</v>
      </c>
    </row>
    <row r="989" spans="1:10" ht="15.75" hidden="1">
      <c r="A989" s="134">
        <v>8</v>
      </c>
      <c r="B989" s="147" t="s">
        <v>3671</v>
      </c>
      <c r="C989" s="153" t="s">
        <v>3354</v>
      </c>
      <c r="D989" s="154" t="s">
        <v>481</v>
      </c>
      <c r="E989" s="133" t="s">
        <v>1527</v>
      </c>
      <c r="F989" s="134" t="s">
        <v>273</v>
      </c>
      <c r="G989" s="134"/>
      <c r="H989" s="134" t="s">
        <v>474</v>
      </c>
      <c r="I989" s="137"/>
      <c r="J989" s="47" t="str">
        <f t="shared" si="15"/>
        <v>15</v>
      </c>
    </row>
    <row r="990" spans="1:10" ht="15.75" hidden="1">
      <c r="A990" s="141">
        <v>9</v>
      </c>
      <c r="B990" s="147" t="s">
        <v>3672</v>
      </c>
      <c r="C990" s="153" t="s">
        <v>3673</v>
      </c>
      <c r="D990" s="154" t="s">
        <v>1079</v>
      </c>
      <c r="E990" s="133" t="s">
        <v>2031</v>
      </c>
      <c r="F990" s="134" t="s">
        <v>273</v>
      </c>
      <c r="G990" s="134"/>
      <c r="H990" s="134" t="s">
        <v>454</v>
      </c>
      <c r="I990" s="137"/>
      <c r="J990" s="47" t="str">
        <f t="shared" si="15"/>
        <v>15</v>
      </c>
    </row>
    <row r="991" spans="1:10" ht="15.75" hidden="1">
      <c r="A991" s="134">
        <v>10</v>
      </c>
      <c r="B991" s="147" t="s">
        <v>3674</v>
      </c>
      <c r="C991" s="153" t="s">
        <v>3168</v>
      </c>
      <c r="D991" s="154" t="s">
        <v>1079</v>
      </c>
      <c r="E991" s="133" t="s">
        <v>1672</v>
      </c>
      <c r="F991" s="134" t="s">
        <v>273</v>
      </c>
      <c r="G991" s="134"/>
      <c r="H991" s="134" t="s">
        <v>454</v>
      </c>
      <c r="I991" s="137"/>
      <c r="J991" s="47" t="str">
        <f t="shared" si="15"/>
        <v>15</v>
      </c>
    </row>
    <row r="992" spans="1:10" ht="15.75" hidden="1">
      <c r="A992" s="141">
        <v>11</v>
      </c>
      <c r="B992" s="147" t="s">
        <v>3675</v>
      </c>
      <c r="C992" s="153" t="s">
        <v>2041</v>
      </c>
      <c r="D992" s="154" t="s">
        <v>1079</v>
      </c>
      <c r="E992" s="133" t="s">
        <v>2851</v>
      </c>
      <c r="F992" s="134" t="s">
        <v>273</v>
      </c>
      <c r="G992" s="134"/>
      <c r="H992" s="134" t="s">
        <v>454</v>
      </c>
      <c r="I992" s="137"/>
      <c r="J992" s="47" t="str">
        <f t="shared" si="15"/>
        <v>15</v>
      </c>
    </row>
    <row r="993" spans="1:10" ht="15.75" hidden="1">
      <c r="A993" s="134">
        <v>12</v>
      </c>
      <c r="B993" s="147" t="s">
        <v>3676</v>
      </c>
      <c r="C993" s="153" t="s">
        <v>1276</v>
      </c>
      <c r="D993" s="154" t="s">
        <v>1249</v>
      </c>
      <c r="E993" s="133" t="s">
        <v>522</v>
      </c>
      <c r="F993" s="134" t="s">
        <v>273</v>
      </c>
      <c r="G993" s="134"/>
      <c r="H993" s="134" t="s">
        <v>474</v>
      </c>
      <c r="I993" s="137"/>
      <c r="J993" s="47" t="str">
        <f t="shared" si="15"/>
        <v>15</v>
      </c>
    </row>
    <row r="994" spans="1:10" ht="15.75" hidden="1">
      <c r="A994" s="141">
        <v>13</v>
      </c>
      <c r="B994" s="147" t="s">
        <v>3677</v>
      </c>
      <c r="C994" s="153" t="s">
        <v>3678</v>
      </c>
      <c r="D994" s="154" t="s">
        <v>1088</v>
      </c>
      <c r="E994" s="133" t="s">
        <v>2042</v>
      </c>
      <c r="F994" s="134" t="s">
        <v>273</v>
      </c>
      <c r="G994" s="134"/>
      <c r="H994" s="134" t="s">
        <v>454</v>
      </c>
      <c r="I994" s="137"/>
      <c r="J994" s="47" t="str">
        <f t="shared" si="15"/>
        <v>15</v>
      </c>
    </row>
    <row r="995" spans="1:10" ht="15.75" hidden="1">
      <c r="A995" s="134">
        <v>14</v>
      </c>
      <c r="B995" s="147" t="s">
        <v>3679</v>
      </c>
      <c r="C995" s="153" t="s">
        <v>3680</v>
      </c>
      <c r="D995" s="154" t="s">
        <v>1088</v>
      </c>
      <c r="E995" s="133" t="s">
        <v>1242</v>
      </c>
      <c r="F995" s="134" t="s">
        <v>273</v>
      </c>
      <c r="G995" s="134"/>
      <c r="H995" s="134" t="s">
        <v>474</v>
      </c>
      <c r="I995" s="137"/>
      <c r="J995" s="47" t="str">
        <f t="shared" si="15"/>
        <v>15</v>
      </c>
    </row>
    <row r="996" spans="1:10" ht="15.75" hidden="1">
      <c r="A996" s="141">
        <v>15</v>
      </c>
      <c r="B996" s="147" t="s">
        <v>3681</v>
      </c>
      <c r="C996" s="153" t="s">
        <v>2772</v>
      </c>
      <c r="D996" s="154" t="s">
        <v>706</v>
      </c>
      <c r="E996" s="133" t="s">
        <v>3095</v>
      </c>
      <c r="F996" s="134" t="s">
        <v>273</v>
      </c>
      <c r="G996" s="134"/>
      <c r="H996" s="134" t="s">
        <v>474</v>
      </c>
      <c r="I996" s="137"/>
      <c r="J996" s="47" t="str">
        <f t="shared" si="15"/>
        <v>15</v>
      </c>
    </row>
    <row r="997" spans="1:10" ht="15.75" hidden="1">
      <c r="A997" s="134">
        <v>16</v>
      </c>
      <c r="B997" s="147" t="s">
        <v>3682</v>
      </c>
      <c r="C997" s="153" t="s">
        <v>1220</v>
      </c>
      <c r="D997" s="154" t="s">
        <v>3683</v>
      </c>
      <c r="E997" s="133" t="s">
        <v>903</v>
      </c>
      <c r="F997" s="134" t="s">
        <v>273</v>
      </c>
      <c r="G997" s="134"/>
      <c r="H997" s="134" t="s">
        <v>474</v>
      </c>
      <c r="I997" s="137"/>
      <c r="J997" s="47" t="str">
        <f t="shared" si="15"/>
        <v>15</v>
      </c>
    </row>
    <row r="998" spans="1:10" ht="15.75" hidden="1">
      <c r="A998" s="141">
        <v>17</v>
      </c>
      <c r="B998" s="147" t="s">
        <v>3684</v>
      </c>
      <c r="C998" s="153" t="s">
        <v>2649</v>
      </c>
      <c r="D998" s="154" t="s">
        <v>710</v>
      </c>
      <c r="E998" s="133" t="s">
        <v>2059</v>
      </c>
      <c r="F998" s="134" t="s">
        <v>273</v>
      </c>
      <c r="G998" s="134"/>
      <c r="H998" s="134" t="s">
        <v>454</v>
      </c>
      <c r="I998" s="137"/>
      <c r="J998" s="47" t="str">
        <f t="shared" si="15"/>
        <v>15</v>
      </c>
    </row>
    <row r="999" spans="1:10" ht="15.75" hidden="1">
      <c r="A999" s="134">
        <v>18</v>
      </c>
      <c r="B999" s="147" t="s">
        <v>3685</v>
      </c>
      <c r="C999" s="153" t="s">
        <v>1776</v>
      </c>
      <c r="D999" s="154" t="s">
        <v>710</v>
      </c>
      <c r="E999" s="133" t="s">
        <v>1769</v>
      </c>
      <c r="F999" s="134" t="s">
        <v>273</v>
      </c>
      <c r="G999" s="134"/>
      <c r="H999" s="134" t="s">
        <v>474</v>
      </c>
      <c r="I999" s="137"/>
      <c r="J999" s="47" t="str">
        <f t="shared" si="15"/>
        <v>15</v>
      </c>
    </row>
    <row r="1000" spans="1:10" ht="15.75" hidden="1">
      <c r="A1000" s="141">
        <v>19</v>
      </c>
      <c r="B1000" s="147" t="s">
        <v>3686</v>
      </c>
      <c r="C1000" s="153" t="s">
        <v>1819</v>
      </c>
      <c r="D1000" s="154" t="s">
        <v>710</v>
      </c>
      <c r="E1000" s="133" t="s">
        <v>533</v>
      </c>
      <c r="F1000" s="134" t="s">
        <v>273</v>
      </c>
      <c r="G1000" s="134"/>
      <c r="H1000" s="134" t="s">
        <v>474</v>
      </c>
      <c r="I1000" s="137"/>
      <c r="J1000" s="47" t="str">
        <f t="shared" si="15"/>
        <v>15</v>
      </c>
    </row>
    <row r="1001" spans="1:10" ht="15.75" hidden="1">
      <c r="A1001" s="134">
        <v>20</v>
      </c>
      <c r="B1001" s="147" t="s">
        <v>3687</v>
      </c>
      <c r="C1001" s="153" t="s">
        <v>1992</v>
      </c>
      <c r="D1001" s="154" t="s">
        <v>497</v>
      </c>
      <c r="E1001" s="133" t="s">
        <v>1545</v>
      </c>
      <c r="F1001" s="134" t="s">
        <v>273</v>
      </c>
      <c r="G1001" s="134"/>
      <c r="H1001" s="134" t="s">
        <v>474</v>
      </c>
      <c r="I1001" s="137"/>
      <c r="J1001" s="47" t="str">
        <f t="shared" si="15"/>
        <v>15</v>
      </c>
    </row>
    <row r="1002" spans="1:10" ht="15.75" hidden="1">
      <c r="A1002" s="141">
        <v>21</v>
      </c>
      <c r="B1002" s="147" t="s">
        <v>3688</v>
      </c>
      <c r="C1002" s="153" t="s">
        <v>471</v>
      </c>
      <c r="D1002" s="154" t="s">
        <v>3689</v>
      </c>
      <c r="E1002" s="133" t="s">
        <v>2526</v>
      </c>
      <c r="F1002" s="134" t="s">
        <v>273</v>
      </c>
      <c r="G1002" s="134"/>
      <c r="H1002" s="134" t="s">
        <v>474</v>
      </c>
      <c r="I1002" s="137"/>
      <c r="J1002" s="47" t="str">
        <f t="shared" si="15"/>
        <v>15</v>
      </c>
    </row>
    <row r="1003" spans="1:10" ht="15.75" hidden="1">
      <c r="A1003" s="134">
        <v>22</v>
      </c>
      <c r="B1003" s="147" t="s">
        <v>3690</v>
      </c>
      <c r="C1003" s="153" t="s">
        <v>716</v>
      </c>
      <c r="D1003" s="154" t="s">
        <v>539</v>
      </c>
      <c r="E1003" s="133" t="s">
        <v>533</v>
      </c>
      <c r="F1003" s="134" t="s">
        <v>273</v>
      </c>
      <c r="G1003" s="134"/>
      <c r="H1003" s="134" t="s">
        <v>474</v>
      </c>
      <c r="I1003" s="137"/>
      <c r="J1003" s="47" t="str">
        <f t="shared" si="15"/>
        <v>15</v>
      </c>
    </row>
    <row r="1004" spans="1:10" ht="15.75" hidden="1">
      <c r="A1004" s="141">
        <v>23</v>
      </c>
      <c r="B1004" s="147" t="s">
        <v>3691</v>
      </c>
      <c r="C1004" s="153" t="s">
        <v>3692</v>
      </c>
      <c r="D1004" s="154" t="s">
        <v>543</v>
      </c>
      <c r="E1004" s="133" t="s">
        <v>2181</v>
      </c>
      <c r="F1004" s="134" t="s">
        <v>273</v>
      </c>
      <c r="G1004" s="134"/>
      <c r="H1004" s="134" t="s">
        <v>454</v>
      </c>
      <c r="I1004" s="137"/>
      <c r="J1004" s="47" t="str">
        <f t="shared" si="15"/>
        <v>15</v>
      </c>
    </row>
    <row r="1005" spans="1:10" ht="15.75" hidden="1">
      <c r="A1005" s="134">
        <v>24</v>
      </c>
      <c r="B1005" s="147" t="s">
        <v>3693</v>
      </c>
      <c r="C1005" s="153" t="s">
        <v>3694</v>
      </c>
      <c r="D1005" s="154" t="s">
        <v>1289</v>
      </c>
      <c r="E1005" s="133" t="s">
        <v>957</v>
      </c>
      <c r="F1005" s="134" t="s">
        <v>273</v>
      </c>
      <c r="G1005" s="134"/>
      <c r="H1005" s="134" t="s">
        <v>474</v>
      </c>
      <c r="I1005" s="137"/>
      <c r="J1005" s="47" t="str">
        <f t="shared" si="15"/>
        <v>15</v>
      </c>
    </row>
    <row r="1006" spans="1:10" ht="15.75" hidden="1">
      <c r="A1006" s="141">
        <v>25</v>
      </c>
      <c r="B1006" s="147" t="s">
        <v>3695</v>
      </c>
      <c r="C1006" s="153" t="s">
        <v>2237</v>
      </c>
      <c r="D1006" s="154" t="s">
        <v>565</v>
      </c>
      <c r="E1006" s="133" t="s">
        <v>797</v>
      </c>
      <c r="F1006" s="134" t="s">
        <v>273</v>
      </c>
      <c r="G1006" s="134"/>
      <c r="H1006" s="134" t="s">
        <v>454</v>
      </c>
      <c r="I1006" s="137"/>
      <c r="J1006" s="47" t="str">
        <f t="shared" si="15"/>
        <v>15</v>
      </c>
    </row>
    <row r="1007" spans="1:10" ht="15.75" hidden="1">
      <c r="A1007" s="134">
        <v>26</v>
      </c>
      <c r="B1007" s="147" t="s">
        <v>3696</v>
      </c>
      <c r="C1007" s="153" t="s">
        <v>3697</v>
      </c>
      <c r="D1007" s="154" t="s">
        <v>1302</v>
      </c>
      <c r="E1007" s="133" t="s">
        <v>3698</v>
      </c>
      <c r="F1007" s="134" t="s">
        <v>273</v>
      </c>
      <c r="G1007" s="134"/>
      <c r="H1007" s="134" t="s">
        <v>474</v>
      </c>
      <c r="I1007" s="137"/>
      <c r="J1007" s="47" t="str">
        <f t="shared" si="15"/>
        <v>15</v>
      </c>
    </row>
    <row r="1008" spans="1:10" ht="15.75" hidden="1">
      <c r="A1008" s="141">
        <v>27</v>
      </c>
      <c r="B1008" s="147" t="s">
        <v>3699</v>
      </c>
      <c r="C1008" s="153" t="s">
        <v>3700</v>
      </c>
      <c r="D1008" s="154" t="s">
        <v>1142</v>
      </c>
      <c r="E1008" s="133" t="s">
        <v>873</v>
      </c>
      <c r="F1008" s="134" t="s">
        <v>273</v>
      </c>
      <c r="G1008" s="135" t="s">
        <v>483</v>
      </c>
      <c r="H1008" s="134" t="s">
        <v>454</v>
      </c>
      <c r="I1008" s="137"/>
      <c r="J1008" s="47" t="str">
        <f t="shared" si="15"/>
        <v>15</v>
      </c>
    </row>
    <row r="1009" spans="1:10" ht="15.75" hidden="1">
      <c r="A1009" s="134">
        <v>28</v>
      </c>
      <c r="B1009" s="147" t="s">
        <v>3701</v>
      </c>
      <c r="C1009" s="153" t="s">
        <v>1886</v>
      </c>
      <c r="D1009" s="154" t="s">
        <v>759</v>
      </c>
      <c r="E1009" s="133" t="s">
        <v>2506</v>
      </c>
      <c r="F1009" s="134" t="s">
        <v>273</v>
      </c>
      <c r="G1009" s="134"/>
      <c r="H1009" s="134" t="s">
        <v>474</v>
      </c>
      <c r="I1009" s="137"/>
      <c r="J1009" s="47" t="str">
        <f t="shared" si="15"/>
        <v>15</v>
      </c>
    </row>
    <row r="1010" spans="1:10" ht="15.75" hidden="1">
      <c r="A1010" s="141">
        <v>29</v>
      </c>
      <c r="B1010" s="147" t="s">
        <v>3702</v>
      </c>
      <c r="C1010" s="153" t="s">
        <v>3703</v>
      </c>
      <c r="D1010" s="154" t="s">
        <v>759</v>
      </c>
      <c r="E1010" s="133" t="s">
        <v>1051</v>
      </c>
      <c r="F1010" s="134" t="s">
        <v>273</v>
      </c>
      <c r="G1010" s="134"/>
      <c r="H1010" s="134" t="s">
        <v>454</v>
      </c>
      <c r="I1010" s="137"/>
      <c r="J1010" s="47" t="str">
        <f t="shared" si="15"/>
        <v>15</v>
      </c>
    </row>
    <row r="1011" spans="1:10" ht="15.75" hidden="1">
      <c r="A1011" s="134">
        <v>30</v>
      </c>
      <c r="B1011" s="147" t="s">
        <v>3704</v>
      </c>
      <c r="C1011" s="153" t="s">
        <v>793</v>
      </c>
      <c r="D1011" s="154" t="s">
        <v>970</v>
      </c>
      <c r="E1011" s="133" t="s">
        <v>2124</v>
      </c>
      <c r="F1011" s="134" t="s">
        <v>273</v>
      </c>
      <c r="G1011" s="134"/>
      <c r="H1011" s="134" t="s">
        <v>474</v>
      </c>
      <c r="I1011" s="137"/>
      <c r="J1011" s="47" t="str">
        <f t="shared" si="15"/>
        <v>15</v>
      </c>
    </row>
    <row r="1012" spans="1:10" ht="15.75" hidden="1">
      <c r="A1012" s="141">
        <v>31</v>
      </c>
      <c r="B1012" s="147" t="s">
        <v>3705</v>
      </c>
      <c r="C1012" s="153" t="s">
        <v>659</v>
      </c>
      <c r="D1012" s="154" t="s">
        <v>775</v>
      </c>
      <c r="E1012" s="133" t="s">
        <v>1068</v>
      </c>
      <c r="F1012" s="134" t="s">
        <v>273</v>
      </c>
      <c r="G1012" s="134"/>
      <c r="H1012" s="134" t="s">
        <v>454</v>
      </c>
      <c r="I1012" s="137"/>
      <c r="J1012" s="47" t="str">
        <f t="shared" si="15"/>
        <v>15</v>
      </c>
    </row>
    <row r="1013" spans="1:10" ht="15.75" hidden="1">
      <c r="A1013" s="134">
        <v>32</v>
      </c>
      <c r="B1013" s="147" t="s">
        <v>3706</v>
      </c>
      <c r="C1013" s="153" t="s">
        <v>3707</v>
      </c>
      <c r="D1013" s="154" t="s">
        <v>587</v>
      </c>
      <c r="E1013" s="133" t="s">
        <v>3708</v>
      </c>
      <c r="F1013" s="134" t="s">
        <v>273</v>
      </c>
      <c r="G1013" s="134"/>
      <c r="H1013" s="134" t="s">
        <v>474</v>
      </c>
      <c r="I1013" s="137"/>
      <c r="J1013" s="47" t="str">
        <f t="shared" si="15"/>
        <v>15</v>
      </c>
    </row>
    <row r="1014" spans="1:10" ht="15.75" hidden="1">
      <c r="A1014" s="141">
        <v>33</v>
      </c>
      <c r="B1014" s="147" t="s">
        <v>3709</v>
      </c>
      <c r="C1014" s="153" t="s">
        <v>3710</v>
      </c>
      <c r="D1014" s="154" t="s">
        <v>591</v>
      </c>
      <c r="E1014" s="133" t="s">
        <v>2037</v>
      </c>
      <c r="F1014" s="134" t="s">
        <v>273</v>
      </c>
      <c r="G1014" s="134"/>
      <c r="H1014" s="134" t="s">
        <v>454</v>
      </c>
      <c r="I1014" s="137"/>
      <c r="J1014" s="47" t="str">
        <f t="shared" si="15"/>
        <v>15</v>
      </c>
    </row>
    <row r="1015" spans="1:10" ht="15.75" hidden="1">
      <c r="A1015" s="134">
        <v>34</v>
      </c>
      <c r="B1015" s="147" t="s">
        <v>3711</v>
      </c>
      <c r="C1015" s="153" t="s">
        <v>3712</v>
      </c>
      <c r="D1015" s="154" t="s">
        <v>595</v>
      </c>
      <c r="E1015" s="133" t="s">
        <v>1581</v>
      </c>
      <c r="F1015" s="134" t="s">
        <v>273</v>
      </c>
      <c r="G1015" s="134"/>
      <c r="H1015" s="134" t="s">
        <v>454</v>
      </c>
      <c r="I1015" s="137"/>
      <c r="J1015" s="47" t="str">
        <f t="shared" si="15"/>
        <v>15</v>
      </c>
    </row>
    <row r="1016" spans="1:10" ht="15.75" hidden="1">
      <c r="A1016" s="141">
        <v>35</v>
      </c>
      <c r="B1016" s="147" t="s">
        <v>3713</v>
      </c>
      <c r="C1016" s="153" t="s">
        <v>1276</v>
      </c>
      <c r="D1016" s="154" t="s">
        <v>602</v>
      </c>
      <c r="E1016" s="133" t="s">
        <v>2045</v>
      </c>
      <c r="F1016" s="134" t="s">
        <v>273</v>
      </c>
      <c r="G1016" s="134"/>
      <c r="H1016" s="134" t="s">
        <v>454</v>
      </c>
      <c r="I1016" s="137"/>
      <c r="J1016" s="47" t="str">
        <f t="shared" si="15"/>
        <v>15</v>
      </c>
    </row>
    <row r="1017" spans="1:10" ht="15.75" hidden="1">
      <c r="A1017" s="134">
        <v>36</v>
      </c>
      <c r="B1017" s="147" t="s">
        <v>3714</v>
      </c>
      <c r="C1017" s="153" t="s">
        <v>3715</v>
      </c>
      <c r="D1017" s="154" t="s">
        <v>995</v>
      </c>
      <c r="E1017" s="133" t="s">
        <v>3023</v>
      </c>
      <c r="F1017" s="134" t="s">
        <v>273</v>
      </c>
      <c r="G1017" s="134"/>
      <c r="H1017" s="134" t="s">
        <v>474</v>
      </c>
      <c r="I1017" s="137"/>
      <c r="J1017" s="47" t="str">
        <f t="shared" si="15"/>
        <v>15</v>
      </c>
    </row>
    <row r="1018" spans="1:10" ht="15.75" hidden="1">
      <c r="A1018" s="141">
        <v>37</v>
      </c>
      <c r="B1018" s="147" t="s">
        <v>3716</v>
      </c>
      <c r="C1018" s="153" t="s">
        <v>2677</v>
      </c>
      <c r="D1018" s="154" t="s">
        <v>995</v>
      </c>
      <c r="E1018" s="133" t="s">
        <v>1459</v>
      </c>
      <c r="F1018" s="134" t="s">
        <v>273</v>
      </c>
      <c r="G1018" s="134"/>
      <c r="H1018" s="134" t="s">
        <v>474</v>
      </c>
      <c r="I1018" s="137"/>
      <c r="J1018" s="47" t="str">
        <f t="shared" si="15"/>
        <v>15</v>
      </c>
    </row>
    <row r="1019" spans="1:10" ht="15.75" hidden="1">
      <c r="A1019" s="134">
        <v>38</v>
      </c>
      <c r="B1019" s="147" t="s">
        <v>3717</v>
      </c>
      <c r="C1019" s="153" t="s">
        <v>3718</v>
      </c>
      <c r="D1019" s="154" t="s">
        <v>800</v>
      </c>
      <c r="E1019" s="133" t="s">
        <v>3259</v>
      </c>
      <c r="F1019" s="134" t="s">
        <v>273</v>
      </c>
      <c r="G1019" s="135" t="s">
        <v>43</v>
      </c>
      <c r="H1019" s="134" t="s">
        <v>474</v>
      </c>
      <c r="I1019" s="137"/>
      <c r="J1019" s="47" t="str">
        <f t="shared" si="15"/>
        <v>15</v>
      </c>
    </row>
    <row r="1020" spans="1:10" ht="15.75" hidden="1">
      <c r="A1020" s="141">
        <v>39</v>
      </c>
      <c r="B1020" s="147" t="s">
        <v>3719</v>
      </c>
      <c r="C1020" s="153" t="s">
        <v>3720</v>
      </c>
      <c r="D1020" s="154" t="s">
        <v>800</v>
      </c>
      <c r="E1020" s="133" t="s">
        <v>1459</v>
      </c>
      <c r="F1020" s="134" t="s">
        <v>273</v>
      </c>
      <c r="G1020" s="134"/>
      <c r="H1020" s="134" t="s">
        <v>474</v>
      </c>
      <c r="I1020" s="137"/>
      <c r="J1020" s="47" t="str">
        <f t="shared" si="15"/>
        <v>15</v>
      </c>
    </row>
    <row r="1021" spans="1:10" ht="15.75" hidden="1">
      <c r="A1021" s="134">
        <v>40</v>
      </c>
      <c r="B1021" s="147" t="s">
        <v>3721</v>
      </c>
      <c r="C1021" s="153" t="s">
        <v>3722</v>
      </c>
      <c r="D1021" s="154" t="s">
        <v>3621</v>
      </c>
      <c r="E1021" s="133" t="s">
        <v>1664</v>
      </c>
      <c r="F1021" s="134" t="s">
        <v>273</v>
      </c>
      <c r="G1021" s="134"/>
      <c r="H1021" s="134" t="s">
        <v>454</v>
      </c>
      <c r="I1021" s="137"/>
      <c r="J1021" s="47" t="str">
        <f t="shared" si="15"/>
        <v>15</v>
      </c>
    </row>
    <row r="1022" spans="1:10" ht="15.75" hidden="1">
      <c r="A1022" s="141">
        <v>41</v>
      </c>
      <c r="B1022" s="147" t="s">
        <v>3723</v>
      </c>
      <c r="C1022" s="153" t="s">
        <v>1014</v>
      </c>
      <c r="D1022" s="154" t="s">
        <v>611</v>
      </c>
      <c r="E1022" s="133" t="s">
        <v>2166</v>
      </c>
      <c r="F1022" s="134" t="s">
        <v>273</v>
      </c>
      <c r="G1022" s="134"/>
      <c r="H1022" s="134" t="s">
        <v>474</v>
      </c>
      <c r="I1022" s="137"/>
      <c r="J1022" s="47" t="str">
        <f t="shared" si="15"/>
        <v>15</v>
      </c>
    </row>
    <row r="1023" spans="1:10" ht="15.75" hidden="1">
      <c r="A1023" s="134">
        <v>42</v>
      </c>
      <c r="B1023" s="147" t="s">
        <v>3724</v>
      </c>
      <c r="C1023" s="153" t="s">
        <v>578</v>
      </c>
      <c r="D1023" s="154" t="s">
        <v>611</v>
      </c>
      <c r="E1023" s="133" t="s">
        <v>1661</v>
      </c>
      <c r="F1023" s="134" t="s">
        <v>273</v>
      </c>
      <c r="G1023" s="134"/>
      <c r="H1023" s="134" t="s">
        <v>474</v>
      </c>
      <c r="I1023" s="137"/>
      <c r="J1023" s="47" t="str">
        <f t="shared" si="15"/>
        <v>15</v>
      </c>
    </row>
    <row r="1024" spans="1:10" ht="15.75" hidden="1">
      <c r="A1024" s="141">
        <v>43</v>
      </c>
      <c r="B1024" s="147" t="s">
        <v>3725</v>
      </c>
      <c r="C1024" s="153" t="s">
        <v>3726</v>
      </c>
      <c r="D1024" s="154" t="s">
        <v>615</v>
      </c>
      <c r="E1024" s="133" t="s">
        <v>3727</v>
      </c>
      <c r="F1024" s="134" t="s">
        <v>273</v>
      </c>
      <c r="G1024" s="134"/>
      <c r="H1024" s="134" t="s">
        <v>454</v>
      </c>
      <c r="I1024" s="137"/>
      <c r="J1024" s="47" t="str">
        <f t="shared" si="15"/>
        <v>15</v>
      </c>
    </row>
    <row r="1025" spans="1:10" ht="15.75" hidden="1">
      <c r="A1025" s="134">
        <v>44</v>
      </c>
      <c r="B1025" s="147" t="s">
        <v>3728</v>
      </c>
      <c r="C1025" s="153" t="s">
        <v>3729</v>
      </c>
      <c r="D1025" s="154" t="s">
        <v>623</v>
      </c>
      <c r="E1025" s="133" t="s">
        <v>628</v>
      </c>
      <c r="F1025" s="134" t="s">
        <v>273</v>
      </c>
      <c r="G1025" s="134"/>
      <c r="H1025" s="134" t="s">
        <v>474</v>
      </c>
      <c r="I1025" s="137"/>
      <c r="J1025" s="47" t="str">
        <f t="shared" si="15"/>
        <v>15</v>
      </c>
    </row>
    <row r="1026" spans="1:10" ht="15.75" hidden="1">
      <c r="A1026" s="141">
        <v>45</v>
      </c>
      <c r="B1026" s="147" t="s">
        <v>3730</v>
      </c>
      <c r="C1026" s="153" t="s">
        <v>3731</v>
      </c>
      <c r="D1026" s="154" t="s">
        <v>821</v>
      </c>
      <c r="E1026" s="133" t="s">
        <v>3622</v>
      </c>
      <c r="F1026" s="134" t="s">
        <v>273</v>
      </c>
      <c r="G1026" s="134" t="s">
        <v>2088</v>
      </c>
      <c r="H1026" s="134" t="s">
        <v>474</v>
      </c>
      <c r="I1026" s="137"/>
      <c r="J1026" s="47" t="str">
        <f t="shared" si="15"/>
        <v>15</v>
      </c>
    </row>
    <row r="1027" spans="1:10" ht="15.75" hidden="1">
      <c r="A1027" s="134">
        <v>46</v>
      </c>
      <c r="B1027" s="147" t="s">
        <v>3732</v>
      </c>
      <c r="C1027" s="153" t="s">
        <v>1014</v>
      </c>
      <c r="D1027" s="154" t="s">
        <v>3733</v>
      </c>
      <c r="E1027" s="133" t="s">
        <v>1355</v>
      </c>
      <c r="F1027" s="134" t="s">
        <v>273</v>
      </c>
      <c r="G1027" s="134"/>
      <c r="H1027" s="134" t="s">
        <v>474</v>
      </c>
      <c r="I1027" s="137"/>
      <c r="J1027" s="47" t="str">
        <f t="shared" ref="J1027:J1090" si="16">LEFT(F1027,2)</f>
        <v>15</v>
      </c>
    </row>
    <row r="1028" spans="1:10" ht="15.75" hidden="1">
      <c r="A1028" s="141">
        <v>47</v>
      </c>
      <c r="B1028" s="147" t="s">
        <v>3734</v>
      </c>
      <c r="C1028" s="153" t="s">
        <v>3350</v>
      </c>
      <c r="D1028" s="154" t="s">
        <v>640</v>
      </c>
      <c r="E1028" s="133" t="s">
        <v>1004</v>
      </c>
      <c r="F1028" s="134" t="s">
        <v>273</v>
      </c>
      <c r="G1028" s="134"/>
      <c r="H1028" s="134" t="s">
        <v>454</v>
      </c>
      <c r="I1028" s="137"/>
      <c r="J1028" s="47" t="str">
        <f t="shared" si="16"/>
        <v>15</v>
      </c>
    </row>
    <row r="1029" spans="1:10" ht="15.75" hidden="1">
      <c r="A1029" s="134">
        <v>48</v>
      </c>
      <c r="B1029" s="147" t="s">
        <v>3735</v>
      </c>
      <c r="C1029" s="153" t="s">
        <v>2326</v>
      </c>
      <c r="D1029" s="154" t="s">
        <v>833</v>
      </c>
      <c r="E1029" s="133" t="s">
        <v>1643</v>
      </c>
      <c r="F1029" s="134" t="s">
        <v>273</v>
      </c>
      <c r="G1029" s="134"/>
      <c r="H1029" s="134" t="s">
        <v>474</v>
      </c>
      <c r="I1029" s="137"/>
      <c r="J1029" s="47" t="str">
        <f t="shared" si="16"/>
        <v>15</v>
      </c>
    </row>
    <row r="1030" spans="1:10" ht="15.75" hidden="1">
      <c r="A1030" s="141">
        <v>49</v>
      </c>
      <c r="B1030" s="147" t="s">
        <v>3736</v>
      </c>
      <c r="C1030" s="153" t="s">
        <v>3737</v>
      </c>
      <c r="D1030" s="154" t="s">
        <v>1024</v>
      </c>
      <c r="E1030" s="133" t="s">
        <v>1378</v>
      </c>
      <c r="F1030" s="134" t="s">
        <v>273</v>
      </c>
      <c r="G1030" s="134"/>
      <c r="H1030" s="134" t="s">
        <v>474</v>
      </c>
      <c r="I1030" s="137"/>
      <c r="J1030" s="47" t="str">
        <f t="shared" si="16"/>
        <v>15</v>
      </c>
    </row>
    <row r="1031" spans="1:10" ht="15.75" hidden="1">
      <c r="A1031" s="134">
        <v>50</v>
      </c>
      <c r="B1031" s="147" t="s">
        <v>3738</v>
      </c>
      <c r="C1031" s="153" t="s">
        <v>2423</v>
      </c>
      <c r="D1031" s="154" t="s">
        <v>3739</v>
      </c>
      <c r="E1031" s="133" t="s">
        <v>875</v>
      </c>
      <c r="F1031" s="134" t="s">
        <v>273</v>
      </c>
      <c r="G1031" s="134"/>
      <c r="H1031" s="134" t="s">
        <v>474</v>
      </c>
      <c r="I1031" s="137"/>
      <c r="J1031" s="47" t="str">
        <f t="shared" si="16"/>
        <v>15</v>
      </c>
    </row>
    <row r="1032" spans="1:10" ht="15.75" hidden="1">
      <c r="A1032" s="141">
        <v>51</v>
      </c>
      <c r="B1032" s="147" t="s">
        <v>3740</v>
      </c>
      <c r="C1032" s="153" t="s">
        <v>1491</v>
      </c>
      <c r="D1032" s="154" t="s">
        <v>656</v>
      </c>
      <c r="E1032" s="133" t="s">
        <v>645</v>
      </c>
      <c r="F1032" s="134" t="s">
        <v>273</v>
      </c>
      <c r="G1032" s="134"/>
      <c r="H1032" s="134" t="s">
        <v>454</v>
      </c>
      <c r="I1032" s="137"/>
      <c r="J1032" s="47" t="str">
        <f t="shared" si="16"/>
        <v>15</v>
      </c>
    </row>
    <row r="1033" spans="1:10" ht="15.75" hidden="1">
      <c r="A1033" s="134">
        <v>52</v>
      </c>
      <c r="B1033" s="147" t="s">
        <v>3741</v>
      </c>
      <c r="C1033" s="153" t="s">
        <v>471</v>
      </c>
      <c r="D1033" s="154" t="s">
        <v>858</v>
      </c>
      <c r="E1033" s="133" t="s">
        <v>830</v>
      </c>
      <c r="F1033" s="134" t="s">
        <v>273</v>
      </c>
      <c r="G1033" s="134"/>
      <c r="H1033" s="134" t="s">
        <v>474</v>
      </c>
      <c r="I1033" s="137"/>
      <c r="J1033" s="47" t="str">
        <f t="shared" si="16"/>
        <v>15</v>
      </c>
    </row>
    <row r="1034" spans="1:10" ht="15.75" hidden="1">
      <c r="A1034" s="141">
        <v>53</v>
      </c>
      <c r="B1034" s="147" t="s">
        <v>3742</v>
      </c>
      <c r="C1034" s="153" t="s">
        <v>471</v>
      </c>
      <c r="D1034" s="154" t="s">
        <v>858</v>
      </c>
      <c r="E1034" s="133" t="s">
        <v>703</v>
      </c>
      <c r="F1034" s="134" t="s">
        <v>273</v>
      </c>
      <c r="G1034" s="134"/>
      <c r="H1034" s="134" t="s">
        <v>474</v>
      </c>
      <c r="I1034" s="137"/>
      <c r="J1034" s="47" t="str">
        <f t="shared" si="16"/>
        <v>15</v>
      </c>
    </row>
    <row r="1035" spans="1:10" ht="15.75" hidden="1">
      <c r="A1035" s="134">
        <v>54</v>
      </c>
      <c r="B1035" s="147" t="s">
        <v>3743</v>
      </c>
      <c r="C1035" s="153" t="s">
        <v>3744</v>
      </c>
      <c r="D1035" s="154" t="s">
        <v>1360</v>
      </c>
      <c r="E1035" s="133" t="s">
        <v>2726</v>
      </c>
      <c r="F1035" s="134" t="s">
        <v>273</v>
      </c>
      <c r="G1035" s="134"/>
      <c r="H1035" s="134" t="s">
        <v>454</v>
      </c>
      <c r="I1035" s="137"/>
      <c r="J1035" s="47" t="str">
        <f t="shared" si="16"/>
        <v>15</v>
      </c>
    </row>
    <row r="1036" spans="1:10" ht="15.75" hidden="1">
      <c r="A1036" s="141">
        <v>55</v>
      </c>
      <c r="B1036" s="147" t="s">
        <v>3745</v>
      </c>
      <c r="C1036" s="153" t="s">
        <v>3746</v>
      </c>
      <c r="D1036" s="154" t="s">
        <v>862</v>
      </c>
      <c r="E1036" s="133" t="s">
        <v>2164</v>
      </c>
      <c r="F1036" s="134" t="s">
        <v>273</v>
      </c>
      <c r="G1036" s="134"/>
      <c r="H1036" s="134" t="s">
        <v>454</v>
      </c>
      <c r="I1036" s="137"/>
      <c r="J1036" s="47" t="str">
        <f t="shared" si="16"/>
        <v>15</v>
      </c>
    </row>
    <row r="1037" spans="1:10" ht="15.75" hidden="1">
      <c r="A1037" s="134">
        <v>56</v>
      </c>
      <c r="B1037" s="147" t="s">
        <v>3747</v>
      </c>
      <c r="C1037" s="153" t="s">
        <v>649</v>
      </c>
      <c r="D1037" s="154" t="s">
        <v>862</v>
      </c>
      <c r="E1037" s="133" t="s">
        <v>3748</v>
      </c>
      <c r="F1037" s="134" t="s">
        <v>273</v>
      </c>
      <c r="G1037" s="134"/>
      <c r="H1037" s="134" t="s">
        <v>454</v>
      </c>
      <c r="I1037" s="137"/>
      <c r="J1037" s="47" t="str">
        <f t="shared" si="16"/>
        <v>15</v>
      </c>
    </row>
    <row r="1038" spans="1:10" ht="15.75" hidden="1">
      <c r="A1038" s="141">
        <v>57</v>
      </c>
      <c r="B1038" s="147" t="s">
        <v>3749</v>
      </c>
      <c r="C1038" s="153" t="s">
        <v>770</v>
      </c>
      <c r="D1038" s="154" t="s">
        <v>1059</v>
      </c>
      <c r="E1038" s="133" t="s">
        <v>834</v>
      </c>
      <c r="F1038" s="134" t="s">
        <v>273</v>
      </c>
      <c r="G1038" s="134"/>
      <c r="H1038" s="134" t="s">
        <v>474</v>
      </c>
      <c r="I1038" s="137"/>
      <c r="J1038" s="47" t="str">
        <f t="shared" si="16"/>
        <v>15</v>
      </c>
    </row>
    <row r="1039" spans="1:10" ht="15.75" hidden="1">
      <c r="A1039" s="134">
        <v>58</v>
      </c>
      <c r="B1039" s="147" t="s">
        <v>3750</v>
      </c>
      <c r="C1039" s="153" t="s">
        <v>1943</v>
      </c>
      <c r="D1039" s="154" t="s">
        <v>1063</v>
      </c>
      <c r="E1039" s="133" t="s">
        <v>3751</v>
      </c>
      <c r="F1039" s="134" t="s">
        <v>273</v>
      </c>
      <c r="G1039" s="134"/>
      <c r="H1039" s="134" t="s">
        <v>474</v>
      </c>
      <c r="I1039" s="137"/>
      <c r="J1039" s="47" t="str">
        <f t="shared" si="16"/>
        <v>15</v>
      </c>
    </row>
    <row r="1040" spans="1:10" ht="15.75" hidden="1">
      <c r="A1040" s="141">
        <v>59</v>
      </c>
      <c r="B1040" s="147" t="s">
        <v>3752</v>
      </c>
      <c r="C1040" s="153" t="s">
        <v>3753</v>
      </c>
      <c r="D1040" s="154" t="s">
        <v>2146</v>
      </c>
      <c r="E1040" s="133" t="s">
        <v>711</v>
      </c>
      <c r="F1040" s="134" t="s">
        <v>273</v>
      </c>
      <c r="G1040" s="134"/>
      <c r="H1040" s="134" t="s">
        <v>474</v>
      </c>
      <c r="I1040" s="137"/>
      <c r="J1040" s="47" t="str">
        <f t="shared" si="16"/>
        <v>15</v>
      </c>
    </row>
    <row r="1041" spans="1:10" ht="15.75" hidden="1">
      <c r="A1041" s="134">
        <v>1</v>
      </c>
      <c r="B1041" s="147" t="s">
        <v>3754</v>
      </c>
      <c r="C1041" s="153" t="s">
        <v>614</v>
      </c>
      <c r="D1041" s="154" t="s">
        <v>451</v>
      </c>
      <c r="E1041" s="133" t="s">
        <v>3059</v>
      </c>
      <c r="F1041" s="136" t="s">
        <v>355</v>
      </c>
      <c r="G1041" s="134"/>
      <c r="H1041" s="134" t="s">
        <v>454</v>
      </c>
      <c r="I1041" s="137"/>
      <c r="J1041" s="47" t="str">
        <f t="shared" si="16"/>
        <v>15</v>
      </c>
    </row>
    <row r="1042" spans="1:10" ht="15.75" hidden="1">
      <c r="A1042" s="134">
        <v>2</v>
      </c>
      <c r="B1042" s="147" t="s">
        <v>3755</v>
      </c>
      <c r="C1042" s="153" t="s">
        <v>3756</v>
      </c>
      <c r="D1042" s="154" t="s">
        <v>460</v>
      </c>
      <c r="E1042" s="133" t="s">
        <v>1043</v>
      </c>
      <c r="F1042" s="134" t="s">
        <v>355</v>
      </c>
      <c r="G1042" s="134"/>
      <c r="H1042" s="134" t="s">
        <v>474</v>
      </c>
      <c r="I1042" s="137"/>
      <c r="J1042" s="47" t="str">
        <f t="shared" si="16"/>
        <v>15</v>
      </c>
    </row>
    <row r="1043" spans="1:10" ht="15.75" hidden="1">
      <c r="A1043" s="134">
        <v>3</v>
      </c>
      <c r="B1043" s="147" t="s">
        <v>3757</v>
      </c>
      <c r="C1043" s="153" t="s">
        <v>2237</v>
      </c>
      <c r="D1043" s="154" t="s">
        <v>460</v>
      </c>
      <c r="E1043" s="133" t="s">
        <v>1082</v>
      </c>
      <c r="F1043" s="134" t="s">
        <v>355</v>
      </c>
      <c r="G1043" s="134"/>
      <c r="H1043" s="134" t="s">
        <v>474</v>
      </c>
      <c r="I1043" s="137"/>
      <c r="J1043" s="47" t="str">
        <f t="shared" si="16"/>
        <v>15</v>
      </c>
    </row>
    <row r="1044" spans="1:10" ht="15.75" hidden="1">
      <c r="A1044" s="134">
        <v>4</v>
      </c>
      <c r="B1044" s="147" t="s">
        <v>3758</v>
      </c>
      <c r="C1044" s="153" t="s">
        <v>3759</v>
      </c>
      <c r="D1044" s="154" t="s">
        <v>468</v>
      </c>
      <c r="E1044" s="133" t="s">
        <v>688</v>
      </c>
      <c r="F1044" s="134" t="s">
        <v>355</v>
      </c>
      <c r="G1044" s="134"/>
      <c r="H1044" s="134" t="s">
        <v>454</v>
      </c>
      <c r="I1044" s="137"/>
      <c r="J1044" s="47" t="str">
        <f t="shared" si="16"/>
        <v>15</v>
      </c>
    </row>
    <row r="1045" spans="1:10" ht="15.75" hidden="1">
      <c r="A1045" s="134">
        <v>5</v>
      </c>
      <c r="B1045" s="147" t="s">
        <v>3760</v>
      </c>
      <c r="C1045" s="153" t="s">
        <v>3761</v>
      </c>
      <c r="D1045" s="154" t="s">
        <v>468</v>
      </c>
      <c r="E1045" s="133" t="s">
        <v>899</v>
      </c>
      <c r="F1045" s="134" t="s">
        <v>355</v>
      </c>
      <c r="G1045" s="134"/>
      <c r="H1045" s="134" t="s">
        <v>454</v>
      </c>
      <c r="I1045" s="137"/>
      <c r="J1045" s="47" t="str">
        <f t="shared" si="16"/>
        <v>15</v>
      </c>
    </row>
    <row r="1046" spans="1:10" ht="15.75" hidden="1">
      <c r="A1046" s="134">
        <v>6</v>
      </c>
      <c r="B1046" s="147" t="s">
        <v>3762</v>
      </c>
      <c r="C1046" s="153" t="s">
        <v>1855</v>
      </c>
      <c r="D1046" s="154" t="s">
        <v>1518</v>
      </c>
      <c r="E1046" s="133" t="s">
        <v>908</v>
      </c>
      <c r="F1046" s="134" t="s">
        <v>355</v>
      </c>
      <c r="G1046" s="134"/>
      <c r="H1046" s="134" t="s">
        <v>474</v>
      </c>
      <c r="I1046" s="137"/>
      <c r="J1046" s="47" t="str">
        <f t="shared" si="16"/>
        <v>15</v>
      </c>
    </row>
    <row r="1047" spans="1:10" ht="15.75" hidden="1">
      <c r="A1047" s="134">
        <v>7</v>
      </c>
      <c r="B1047" s="147" t="s">
        <v>3763</v>
      </c>
      <c r="C1047" s="153" t="s">
        <v>634</v>
      </c>
      <c r="D1047" s="154" t="s">
        <v>1518</v>
      </c>
      <c r="E1047" s="133" t="s">
        <v>1284</v>
      </c>
      <c r="F1047" s="134" t="s">
        <v>355</v>
      </c>
      <c r="G1047" s="134"/>
      <c r="H1047" s="134" t="s">
        <v>474</v>
      </c>
      <c r="I1047" s="137"/>
      <c r="J1047" s="47" t="str">
        <f t="shared" si="16"/>
        <v>15</v>
      </c>
    </row>
    <row r="1048" spans="1:10" ht="15.75" hidden="1">
      <c r="A1048" s="134">
        <v>8</v>
      </c>
      <c r="B1048" s="147" t="s">
        <v>3764</v>
      </c>
      <c r="C1048" s="153" t="s">
        <v>861</v>
      </c>
      <c r="D1048" s="154" t="s">
        <v>3765</v>
      </c>
      <c r="E1048" s="133" t="s">
        <v>1094</v>
      </c>
      <c r="F1048" s="134" t="s">
        <v>355</v>
      </c>
      <c r="G1048" s="134"/>
      <c r="H1048" s="134" t="s">
        <v>474</v>
      </c>
      <c r="I1048" s="137"/>
      <c r="J1048" s="47" t="str">
        <f t="shared" si="16"/>
        <v>15</v>
      </c>
    </row>
    <row r="1049" spans="1:10" ht="15.75" hidden="1">
      <c r="A1049" s="134">
        <v>9</v>
      </c>
      <c r="B1049" s="147" t="s">
        <v>3766</v>
      </c>
      <c r="C1049" s="153" t="s">
        <v>1734</v>
      </c>
      <c r="D1049" s="154" t="s">
        <v>2533</v>
      </c>
      <c r="E1049" s="133" t="s">
        <v>3767</v>
      </c>
      <c r="F1049" s="134" t="s">
        <v>355</v>
      </c>
      <c r="G1049" s="134"/>
      <c r="H1049" s="134" t="s">
        <v>454</v>
      </c>
      <c r="I1049" s="137"/>
      <c r="J1049" s="47" t="str">
        <f t="shared" si="16"/>
        <v>15</v>
      </c>
    </row>
    <row r="1050" spans="1:10" ht="15.75" hidden="1">
      <c r="A1050" s="134">
        <v>10</v>
      </c>
      <c r="B1050" s="147" t="s">
        <v>3768</v>
      </c>
      <c r="C1050" s="153" t="s">
        <v>1058</v>
      </c>
      <c r="D1050" s="154" t="s">
        <v>481</v>
      </c>
      <c r="E1050" s="133" t="s">
        <v>3769</v>
      </c>
      <c r="F1050" s="134" t="s">
        <v>355</v>
      </c>
      <c r="G1050" s="134"/>
      <c r="H1050" s="134" t="s">
        <v>474</v>
      </c>
      <c r="I1050" s="137"/>
      <c r="J1050" s="47" t="str">
        <f t="shared" si="16"/>
        <v>15</v>
      </c>
    </row>
    <row r="1051" spans="1:10" ht="15.75" hidden="1">
      <c r="A1051" s="134">
        <v>11</v>
      </c>
      <c r="B1051" s="147" t="s">
        <v>3770</v>
      </c>
      <c r="C1051" s="153" t="s">
        <v>3250</v>
      </c>
      <c r="D1051" s="154" t="s">
        <v>481</v>
      </c>
      <c r="E1051" s="133" t="s">
        <v>3014</v>
      </c>
      <c r="F1051" s="134" t="s">
        <v>355</v>
      </c>
      <c r="G1051" s="134"/>
      <c r="H1051" s="134" t="s">
        <v>474</v>
      </c>
      <c r="I1051" s="137"/>
      <c r="J1051" s="47" t="str">
        <f t="shared" si="16"/>
        <v>15</v>
      </c>
    </row>
    <row r="1052" spans="1:10" ht="15.75" hidden="1">
      <c r="A1052" s="134">
        <v>12</v>
      </c>
      <c r="B1052" s="147" t="s">
        <v>3771</v>
      </c>
      <c r="C1052" s="153" t="s">
        <v>659</v>
      </c>
      <c r="D1052" s="154" t="s">
        <v>1079</v>
      </c>
      <c r="E1052" s="133" t="s">
        <v>558</v>
      </c>
      <c r="F1052" s="134" t="s">
        <v>355</v>
      </c>
      <c r="G1052" s="134"/>
      <c r="H1052" s="134" t="s">
        <v>474</v>
      </c>
      <c r="I1052" s="137"/>
      <c r="J1052" s="47" t="str">
        <f t="shared" si="16"/>
        <v>15</v>
      </c>
    </row>
    <row r="1053" spans="1:10" ht="15.75" hidden="1">
      <c r="A1053" s="134">
        <v>13</v>
      </c>
      <c r="B1053" s="147" t="s">
        <v>3772</v>
      </c>
      <c r="C1053" s="153" t="s">
        <v>3773</v>
      </c>
      <c r="D1053" s="154" t="s">
        <v>1079</v>
      </c>
      <c r="E1053" s="133" t="s">
        <v>1500</v>
      </c>
      <c r="F1053" s="134" t="s">
        <v>355</v>
      </c>
      <c r="G1053" s="134"/>
      <c r="H1053" s="134" t="s">
        <v>474</v>
      </c>
      <c r="I1053" s="137"/>
      <c r="J1053" s="47" t="str">
        <f t="shared" si="16"/>
        <v>15</v>
      </c>
    </row>
    <row r="1054" spans="1:10" ht="15.75" hidden="1">
      <c r="A1054" s="134">
        <v>14</v>
      </c>
      <c r="B1054" s="147" t="s">
        <v>3774</v>
      </c>
      <c r="C1054" s="153" t="s">
        <v>682</v>
      </c>
      <c r="D1054" s="154" t="s">
        <v>1088</v>
      </c>
      <c r="E1054" s="133" t="s">
        <v>1576</v>
      </c>
      <c r="F1054" s="134" t="s">
        <v>355</v>
      </c>
      <c r="G1054" s="134"/>
      <c r="H1054" s="134" t="s">
        <v>454</v>
      </c>
      <c r="I1054" s="137"/>
      <c r="J1054" s="47" t="str">
        <f t="shared" si="16"/>
        <v>15</v>
      </c>
    </row>
    <row r="1055" spans="1:10" ht="15.75" hidden="1">
      <c r="A1055" s="134">
        <v>15</v>
      </c>
      <c r="B1055" s="147" t="s">
        <v>3775</v>
      </c>
      <c r="C1055" s="153" t="s">
        <v>503</v>
      </c>
      <c r="D1055" s="154" t="s">
        <v>706</v>
      </c>
      <c r="E1055" s="133" t="s">
        <v>1741</v>
      </c>
      <c r="F1055" s="134" t="s">
        <v>355</v>
      </c>
      <c r="G1055" s="134"/>
      <c r="H1055" s="134" t="s">
        <v>474</v>
      </c>
      <c r="I1055" s="137"/>
      <c r="J1055" s="47" t="str">
        <f t="shared" si="16"/>
        <v>15</v>
      </c>
    </row>
    <row r="1056" spans="1:10" ht="15.75" hidden="1">
      <c r="A1056" s="134">
        <v>16</v>
      </c>
      <c r="B1056" s="147" t="s">
        <v>3776</v>
      </c>
      <c r="C1056" s="153" t="s">
        <v>3777</v>
      </c>
      <c r="D1056" s="154" t="s">
        <v>710</v>
      </c>
      <c r="E1056" s="133" t="s">
        <v>3778</v>
      </c>
      <c r="F1056" s="134" t="s">
        <v>355</v>
      </c>
      <c r="G1056" s="134"/>
      <c r="H1056" s="134" t="s">
        <v>454</v>
      </c>
      <c r="I1056" s="137"/>
      <c r="J1056" s="47" t="str">
        <f t="shared" si="16"/>
        <v>15</v>
      </c>
    </row>
    <row r="1057" spans="1:10" ht="15.75" hidden="1">
      <c r="A1057" s="134">
        <v>17</v>
      </c>
      <c r="B1057" s="147" t="s">
        <v>3779</v>
      </c>
      <c r="C1057" s="153" t="s">
        <v>3780</v>
      </c>
      <c r="D1057" s="154" t="s">
        <v>532</v>
      </c>
      <c r="E1057" s="133" t="s">
        <v>3413</v>
      </c>
      <c r="F1057" s="134" t="s">
        <v>355</v>
      </c>
      <c r="G1057" s="134"/>
      <c r="H1057" s="134" t="s">
        <v>474</v>
      </c>
      <c r="I1057" s="137"/>
      <c r="J1057" s="47" t="str">
        <f t="shared" si="16"/>
        <v>15</v>
      </c>
    </row>
    <row r="1058" spans="1:10" ht="15.75" hidden="1">
      <c r="A1058" s="134">
        <v>18</v>
      </c>
      <c r="B1058" s="147" t="s">
        <v>3781</v>
      </c>
      <c r="C1058" s="153" t="s">
        <v>503</v>
      </c>
      <c r="D1058" s="154" t="s">
        <v>536</v>
      </c>
      <c r="E1058" s="133" t="s">
        <v>3782</v>
      </c>
      <c r="F1058" s="134" t="s">
        <v>355</v>
      </c>
      <c r="G1058" s="134"/>
      <c r="H1058" s="134" t="s">
        <v>454</v>
      </c>
      <c r="I1058" s="137"/>
      <c r="J1058" s="47" t="str">
        <f t="shared" si="16"/>
        <v>15</v>
      </c>
    </row>
    <row r="1059" spans="1:10" ht="15.75" hidden="1">
      <c r="A1059" s="134">
        <v>19</v>
      </c>
      <c r="B1059" s="147" t="s">
        <v>3783</v>
      </c>
      <c r="C1059" s="153" t="s">
        <v>3784</v>
      </c>
      <c r="D1059" s="154" t="s">
        <v>543</v>
      </c>
      <c r="E1059" s="133" t="s">
        <v>3785</v>
      </c>
      <c r="F1059" s="134" t="s">
        <v>355</v>
      </c>
      <c r="G1059" s="134"/>
      <c r="H1059" s="134" t="s">
        <v>454</v>
      </c>
      <c r="I1059" s="137"/>
      <c r="J1059" s="47" t="str">
        <f t="shared" si="16"/>
        <v>15</v>
      </c>
    </row>
    <row r="1060" spans="1:10" ht="15.75" hidden="1">
      <c r="A1060" s="134">
        <v>20</v>
      </c>
      <c r="B1060" s="147" t="s">
        <v>3786</v>
      </c>
      <c r="C1060" s="153" t="s">
        <v>485</v>
      </c>
      <c r="D1060" s="154" t="s">
        <v>543</v>
      </c>
      <c r="E1060" s="133" t="s">
        <v>673</v>
      </c>
      <c r="F1060" s="134" t="s">
        <v>355</v>
      </c>
      <c r="G1060" s="134"/>
      <c r="H1060" s="134" t="s">
        <v>474</v>
      </c>
      <c r="I1060" s="137"/>
      <c r="J1060" s="47" t="str">
        <f t="shared" si="16"/>
        <v>15</v>
      </c>
    </row>
    <row r="1061" spans="1:10" ht="15.75" hidden="1">
      <c r="A1061" s="134">
        <v>21</v>
      </c>
      <c r="B1061" s="147" t="s">
        <v>3787</v>
      </c>
      <c r="C1061" s="153" t="s">
        <v>3788</v>
      </c>
      <c r="D1061" s="154" t="s">
        <v>3789</v>
      </c>
      <c r="E1061" s="133" t="s">
        <v>2057</v>
      </c>
      <c r="F1061" s="134" t="s">
        <v>355</v>
      </c>
      <c r="G1061" s="135" t="s">
        <v>43</v>
      </c>
      <c r="H1061" s="134" t="s">
        <v>454</v>
      </c>
      <c r="I1061" s="137"/>
      <c r="J1061" s="47" t="str">
        <f t="shared" si="16"/>
        <v>15</v>
      </c>
    </row>
    <row r="1062" spans="1:10" ht="15.75" hidden="1">
      <c r="A1062" s="134">
        <v>22</v>
      </c>
      <c r="B1062" s="147" t="s">
        <v>3790</v>
      </c>
      <c r="C1062" s="153" t="s">
        <v>3791</v>
      </c>
      <c r="D1062" s="154" t="s">
        <v>945</v>
      </c>
      <c r="E1062" s="133" t="s">
        <v>3081</v>
      </c>
      <c r="F1062" s="134" t="s">
        <v>355</v>
      </c>
      <c r="G1062" s="134"/>
      <c r="H1062" s="134" t="s">
        <v>454</v>
      </c>
      <c r="I1062" s="137"/>
      <c r="J1062" s="47" t="str">
        <f t="shared" si="16"/>
        <v>15</v>
      </c>
    </row>
    <row r="1063" spans="1:10" ht="15.75" hidden="1">
      <c r="A1063" s="134">
        <v>23</v>
      </c>
      <c r="B1063" s="147" t="s">
        <v>3792</v>
      </c>
      <c r="C1063" s="153" t="s">
        <v>3793</v>
      </c>
      <c r="D1063" s="154" t="s">
        <v>3794</v>
      </c>
      <c r="E1063" s="133" t="s">
        <v>3795</v>
      </c>
      <c r="F1063" s="134" t="s">
        <v>355</v>
      </c>
      <c r="G1063" s="134"/>
      <c r="H1063" s="134" t="s">
        <v>474</v>
      </c>
      <c r="I1063" s="137"/>
      <c r="J1063" s="47" t="str">
        <f t="shared" si="16"/>
        <v>15</v>
      </c>
    </row>
    <row r="1064" spans="1:10" ht="15.75" hidden="1">
      <c r="A1064" s="134">
        <v>24</v>
      </c>
      <c r="B1064" s="147" t="s">
        <v>3796</v>
      </c>
      <c r="C1064" s="153" t="s">
        <v>3797</v>
      </c>
      <c r="D1064" s="154" t="s">
        <v>3794</v>
      </c>
      <c r="E1064" s="133" t="s">
        <v>2082</v>
      </c>
      <c r="F1064" s="134" t="s">
        <v>355</v>
      </c>
      <c r="G1064" s="134"/>
      <c r="H1064" s="134" t="s">
        <v>474</v>
      </c>
      <c r="I1064" s="137"/>
      <c r="J1064" s="47" t="str">
        <f t="shared" si="16"/>
        <v>15</v>
      </c>
    </row>
    <row r="1065" spans="1:10" ht="15.75" hidden="1">
      <c r="A1065" s="134">
        <v>25</v>
      </c>
      <c r="B1065" s="147" t="s">
        <v>3798</v>
      </c>
      <c r="C1065" s="153" t="s">
        <v>456</v>
      </c>
      <c r="D1065" s="154" t="s">
        <v>1694</v>
      </c>
      <c r="E1065" s="133" t="s">
        <v>3799</v>
      </c>
      <c r="F1065" s="134" t="s">
        <v>355</v>
      </c>
      <c r="G1065" s="134"/>
      <c r="H1065" s="134" t="s">
        <v>454</v>
      </c>
      <c r="I1065" s="137"/>
      <c r="J1065" s="47" t="str">
        <f t="shared" si="16"/>
        <v>15</v>
      </c>
    </row>
    <row r="1066" spans="1:10" ht="15.75" hidden="1">
      <c r="A1066" s="134">
        <v>26</v>
      </c>
      <c r="B1066" s="147" t="s">
        <v>3800</v>
      </c>
      <c r="C1066" s="153" t="s">
        <v>3801</v>
      </c>
      <c r="D1066" s="154" t="s">
        <v>1142</v>
      </c>
      <c r="E1066" s="133" t="s">
        <v>1094</v>
      </c>
      <c r="F1066" s="134" t="s">
        <v>355</v>
      </c>
      <c r="G1066" s="134"/>
      <c r="H1066" s="134" t="s">
        <v>454</v>
      </c>
      <c r="I1066" s="137"/>
      <c r="J1066" s="47" t="str">
        <f t="shared" si="16"/>
        <v>15</v>
      </c>
    </row>
    <row r="1067" spans="1:10" ht="15.75" hidden="1">
      <c r="A1067" s="134">
        <v>27</v>
      </c>
      <c r="B1067" s="147" t="s">
        <v>3802</v>
      </c>
      <c r="C1067" s="153" t="s">
        <v>1953</v>
      </c>
      <c r="D1067" s="154" t="s">
        <v>1142</v>
      </c>
      <c r="E1067" s="133" t="s">
        <v>1423</v>
      </c>
      <c r="F1067" s="134" t="s">
        <v>355</v>
      </c>
      <c r="G1067" s="134"/>
      <c r="H1067" s="134" t="s">
        <v>474</v>
      </c>
      <c r="I1067" s="137"/>
      <c r="J1067" s="47" t="str">
        <f t="shared" si="16"/>
        <v>15</v>
      </c>
    </row>
    <row r="1068" spans="1:10" ht="15.75" hidden="1">
      <c r="A1068" s="134">
        <v>28</v>
      </c>
      <c r="B1068" s="147" t="s">
        <v>3803</v>
      </c>
      <c r="C1068" s="153" t="s">
        <v>898</v>
      </c>
      <c r="D1068" s="154" t="s">
        <v>960</v>
      </c>
      <c r="E1068" s="133" t="s">
        <v>3804</v>
      </c>
      <c r="F1068" s="134" t="s">
        <v>355</v>
      </c>
      <c r="G1068" s="134"/>
      <c r="H1068" s="134" t="s">
        <v>474</v>
      </c>
      <c r="I1068" s="137"/>
      <c r="J1068" s="47" t="str">
        <f t="shared" si="16"/>
        <v>15</v>
      </c>
    </row>
    <row r="1069" spans="1:10" ht="15.75" hidden="1">
      <c r="A1069" s="134">
        <v>29</v>
      </c>
      <c r="B1069" s="147" t="s">
        <v>3805</v>
      </c>
      <c r="C1069" s="153" t="s">
        <v>3806</v>
      </c>
      <c r="D1069" s="154" t="s">
        <v>759</v>
      </c>
      <c r="E1069" s="133" t="s">
        <v>2386</v>
      </c>
      <c r="F1069" s="134" t="s">
        <v>355</v>
      </c>
      <c r="G1069" s="134"/>
      <c r="H1069" s="134" t="s">
        <v>454</v>
      </c>
      <c r="I1069" s="137"/>
      <c r="J1069" s="47" t="str">
        <f t="shared" si="16"/>
        <v>15</v>
      </c>
    </row>
    <row r="1070" spans="1:10" ht="15.75" hidden="1">
      <c r="A1070" s="134">
        <v>30</v>
      </c>
      <c r="B1070" s="147" t="s">
        <v>3807</v>
      </c>
      <c r="C1070" s="153" t="s">
        <v>1632</v>
      </c>
      <c r="D1070" s="154" t="s">
        <v>759</v>
      </c>
      <c r="E1070" s="133" t="s">
        <v>964</v>
      </c>
      <c r="F1070" s="134" t="s">
        <v>355</v>
      </c>
      <c r="G1070" s="134"/>
      <c r="H1070" s="134" t="s">
        <v>474</v>
      </c>
      <c r="I1070" s="137"/>
      <c r="J1070" s="47" t="str">
        <f t="shared" si="16"/>
        <v>15</v>
      </c>
    </row>
    <row r="1071" spans="1:10" ht="15.75" hidden="1">
      <c r="A1071" s="134">
        <v>31</v>
      </c>
      <c r="B1071" s="147" t="s">
        <v>3808</v>
      </c>
      <c r="C1071" s="153" t="s">
        <v>3809</v>
      </c>
      <c r="D1071" s="154" t="s">
        <v>970</v>
      </c>
      <c r="E1071" s="133" t="s">
        <v>1281</v>
      </c>
      <c r="F1071" s="134" t="s">
        <v>355</v>
      </c>
      <c r="G1071" s="134"/>
      <c r="H1071" s="134" t="s">
        <v>454</v>
      </c>
      <c r="I1071" s="137"/>
      <c r="J1071" s="47" t="str">
        <f t="shared" si="16"/>
        <v>15</v>
      </c>
    </row>
    <row r="1072" spans="1:10" ht="15.75" hidden="1">
      <c r="A1072" s="134">
        <v>32</v>
      </c>
      <c r="B1072" s="147" t="s">
        <v>3810</v>
      </c>
      <c r="C1072" s="153" t="s">
        <v>2840</v>
      </c>
      <c r="D1072" s="154" t="s">
        <v>970</v>
      </c>
      <c r="E1072" s="133" t="s">
        <v>827</v>
      </c>
      <c r="F1072" s="134" t="s">
        <v>355</v>
      </c>
      <c r="G1072" s="134"/>
      <c r="H1072" s="134" t="s">
        <v>474</v>
      </c>
      <c r="I1072" s="137"/>
      <c r="J1072" s="47" t="str">
        <f t="shared" si="16"/>
        <v>15</v>
      </c>
    </row>
    <row r="1073" spans="1:10" ht="15.75" hidden="1">
      <c r="A1073" s="134">
        <v>33</v>
      </c>
      <c r="B1073" s="147" t="s">
        <v>3811</v>
      </c>
      <c r="C1073" s="153" t="s">
        <v>1099</v>
      </c>
      <c r="D1073" s="154" t="s">
        <v>771</v>
      </c>
      <c r="E1073" s="133" t="s">
        <v>692</v>
      </c>
      <c r="F1073" s="134" t="s">
        <v>355</v>
      </c>
      <c r="G1073" s="134"/>
      <c r="H1073" s="134" t="s">
        <v>454</v>
      </c>
      <c r="I1073" s="137"/>
      <c r="J1073" s="47" t="str">
        <f t="shared" si="16"/>
        <v>15</v>
      </c>
    </row>
    <row r="1074" spans="1:10" ht="15.75" hidden="1">
      <c r="A1074" s="134">
        <v>34</v>
      </c>
      <c r="B1074" s="147" t="s">
        <v>3812</v>
      </c>
      <c r="C1074" s="153" t="s">
        <v>649</v>
      </c>
      <c r="D1074" s="154" t="s">
        <v>583</v>
      </c>
      <c r="E1074" s="133" t="s">
        <v>2164</v>
      </c>
      <c r="F1074" s="134" t="s">
        <v>355</v>
      </c>
      <c r="G1074" s="134"/>
      <c r="H1074" s="134" t="s">
        <v>454</v>
      </c>
      <c r="I1074" s="137"/>
      <c r="J1074" s="47" t="str">
        <f t="shared" si="16"/>
        <v>15</v>
      </c>
    </row>
    <row r="1075" spans="1:10" ht="15.75" hidden="1">
      <c r="A1075" s="134">
        <v>35</v>
      </c>
      <c r="B1075" s="147" t="s">
        <v>3813</v>
      </c>
      <c r="C1075" s="153" t="s">
        <v>3814</v>
      </c>
      <c r="D1075" s="154" t="s">
        <v>587</v>
      </c>
      <c r="E1075" s="133" t="s">
        <v>894</v>
      </c>
      <c r="F1075" s="134" t="s">
        <v>355</v>
      </c>
      <c r="G1075" s="134"/>
      <c r="H1075" s="134" t="s">
        <v>454</v>
      </c>
      <c r="I1075" s="137"/>
      <c r="J1075" s="47" t="str">
        <f t="shared" si="16"/>
        <v>15</v>
      </c>
    </row>
    <row r="1076" spans="1:10" ht="15.75" hidden="1">
      <c r="A1076" s="134">
        <v>36</v>
      </c>
      <c r="B1076" s="147" t="s">
        <v>3815</v>
      </c>
      <c r="C1076" s="153" t="s">
        <v>3816</v>
      </c>
      <c r="D1076" s="154" t="s">
        <v>595</v>
      </c>
      <c r="E1076" s="133" t="s">
        <v>1351</v>
      </c>
      <c r="F1076" s="134" t="s">
        <v>355</v>
      </c>
      <c r="G1076" s="134"/>
      <c r="H1076" s="134" t="s">
        <v>474</v>
      </c>
      <c r="I1076" s="137"/>
      <c r="J1076" s="47" t="str">
        <f t="shared" si="16"/>
        <v>15</v>
      </c>
    </row>
    <row r="1077" spans="1:10" ht="15.75" hidden="1">
      <c r="A1077" s="134">
        <v>37</v>
      </c>
      <c r="B1077" s="147" t="s">
        <v>3817</v>
      </c>
      <c r="C1077" s="153" t="s">
        <v>3818</v>
      </c>
      <c r="D1077" s="154" t="s">
        <v>602</v>
      </c>
      <c r="E1077" s="133" t="s">
        <v>3819</v>
      </c>
      <c r="F1077" s="134" t="s">
        <v>355</v>
      </c>
      <c r="G1077" s="134"/>
      <c r="H1077" s="134" t="s">
        <v>474</v>
      </c>
      <c r="I1077" s="137"/>
      <c r="J1077" s="47" t="str">
        <f t="shared" si="16"/>
        <v>15</v>
      </c>
    </row>
    <row r="1078" spans="1:10" ht="15.75" hidden="1">
      <c r="A1078" s="134">
        <v>38</v>
      </c>
      <c r="B1078" s="147" t="s">
        <v>3820</v>
      </c>
      <c r="C1078" s="153" t="s">
        <v>3821</v>
      </c>
      <c r="D1078" s="154" t="s">
        <v>3822</v>
      </c>
      <c r="E1078" s="133" t="s">
        <v>1068</v>
      </c>
      <c r="F1078" s="134" t="s">
        <v>355</v>
      </c>
      <c r="G1078" s="135" t="s">
        <v>604</v>
      </c>
      <c r="H1078" s="134" t="s">
        <v>454</v>
      </c>
      <c r="I1078" s="137"/>
      <c r="J1078" s="47" t="str">
        <f t="shared" si="16"/>
        <v>15</v>
      </c>
    </row>
    <row r="1079" spans="1:10" ht="15.75" hidden="1">
      <c r="A1079" s="134">
        <v>39</v>
      </c>
      <c r="B1079" s="147" t="s">
        <v>3823</v>
      </c>
      <c r="C1079" s="153" t="s">
        <v>3824</v>
      </c>
      <c r="D1079" s="154" t="s">
        <v>1995</v>
      </c>
      <c r="E1079" s="133" t="s">
        <v>533</v>
      </c>
      <c r="F1079" s="134" t="s">
        <v>355</v>
      </c>
      <c r="G1079" s="134"/>
      <c r="H1079" s="134" t="s">
        <v>474</v>
      </c>
      <c r="I1079" s="137"/>
      <c r="J1079" s="47" t="str">
        <f t="shared" si="16"/>
        <v>15</v>
      </c>
    </row>
    <row r="1080" spans="1:10" ht="15.75" hidden="1">
      <c r="A1080" s="134">
        <v>40</v>
      </c>
      <c r="B1080" s="147" t="s">
        <v>3825</v>
      </c>
      <c r="C1080" s="153" t="s">
        <v>503</v>
      </c>
      <c r="D1080" s="154" t="s">
        <v>800</v>
      </c>
      <c r="E1080" s="133" t="s">
        <v>1259</v>
      </c>
      <c r="F1080" s="134" t="s">
        <v>355</v>
      </c>
      <c r="G1080" s="134"/>
      <c r="H1080" s="134" t="s">
        <v>474</v>
      </c>
      <c r="I1080" s="137"/>
      <c r="J1080" s="47" t="str">
        <f t="shared" si="16"/>
        <v>15</v>
      </c>
    </row>
    <row r="1081" spans="1:10" ht="15.75" hidden="1">
      <c r="A1081" s="134">
        <v>41</v>
      </c>
      <c r="B1081" s="147" t="s">
        <v>3826</v>
      </c>
      <c r="C1081" s="153" t="s">
        <v>2445</v>
      </c>
      <c r="D1081" s="154" t="s">
        <v>619</v>
      </c>
      <c r="E1081" s="133" t="s">
        <v>2474</v>
      </c>
      <c r="F1081" s="134" t="s">
        <v>355</v>
      </c>
      <c r="G1081" s="134"/>
      <c r="H1081" s="134" t="s">
        <v>454</v>
      </c>
      <c r="I1081" s="137"/>
      <c r="J1081" s="47" t="str">
        <f t="shared" si="16"/>
        <v>15</v>
      </c>
    </row>
    <row r="1082" spans="1:10" ht="15.75" hidden="1">
      <c r="A1082" s="134">
        <v>42</v>
      </c>
      <c r="B1082" s="147" t="s">
        <v>3827</v>
      </c>
      <c r="C1082" s="153" t="s">
        <v>778</v>
      </c>
      <c r="D1082" s="154" t="s">
        <v>631</v>
      </c>
      <c r="E1082" s="133" t="s">
        <v>2432</v>
      </c>
      <c r="F1082" s="134" t="s">
        <v>355</v>
      </c>
      <c r="G1082" s="134"/>
      <c r="H1082" s="134" t="s">
        <v>474</v>
      </c>
      <c r="I1082" s="137"/>
      <c r="J1082" s="47" t="str">
        <f t="shared" si="16"/>
        <v>15</v>
      </c>
    </row>
    <row r="1083" spans="1:10" ht="15.75" hidden="1">
      <c r="A1083" s="134">
        <v>43</v>
      </c>
      <c r="B1083" s="147" t="s">
        <v>3828</v>
      </c>
      <c r="C1083" s="153" t="s">
        <v>1220</v>
      </c>
      <c r="D1083" s="154" t="s">
        <v>631</v>
      </c>
      <c r="E1083" s="133" t="s">
        <v>3829</v>
      </c>
      <c r="F1083" s="134" t="s">
        <v>355</v>
      </c>
      <c r="G1083" s="134"/>
      <c r="H1083" s="134" t="s">
        <v>454</v>
      </c>
      <c r="I1083" s="137"/>
      <c r="J1083" s="47" t="str">
        <f t="shared" si="16"/>
        <v>15</v>
      </c>
    </row>
    <row r="1084" spans="1:10" ht="15.75" hidden="1">
      <c r="A1084" s="134">
        <v>44</v>
      </c>
      <c r="B1084" s="147" t="s">
        <v>3830</v>
      </c>
      <c r="C1084" s="153" t="s">
        <v>3831</v>
      </c>
      <c r="D1084" s="154" t="s">
        <v>833</v>
      </c>
      <c r="E1084" s="133" t="s">
        <v>1146</v>
      </c>
      <c r="F1084" s="134" t="s">
        <v>355</v>
      </c>
      <c r="G1084" s="134"/>
      <c r="H1084" s="134" t="s">
        <v>454</v>
      </c>
      <c r="I1084" s="137"/>
      <c r="J1084" s="47" t="str">
        <f t="shared" si="16"/>
        <v>15</v>
      </c>
    </row>
    <row r="1085" spans="1:10" ht="15.75" hidden="1">
      <c r="A1085" s="134">
        <v>45</v>
      </c>
      <c r="B1085" s="147" t="s">
        <v>3832</v>
      </c>
      <c r="C1085" s="153" t="s">
        <v>969</v>
      </c>
      <c r="D1085" s="154" t="s">
        <v>1011</v>
      </c>
      <c r="E1085" s="133" t="s">
        <v>2291</v>
      </c>
      <c r="F1085" s="134" t="s">
        <v>355</v>
      </c>
      <c r="G1085" s="134"/>
      <c r="H1085" s="134" t="s">
        <v>474</v>
      </c>
      <c r="I1085" s="137"/>
      <c r="J1085" s="47" t="str">
        <f t="shared" si="16"/>
        <v>15</v>
      </c>
    </row>
    <row r="1086" spans="1:10" ht="15.75" hidden="1">
      <c r="A1086" s="134">
        <v>46</v>
      </c>
      <c r="B1086" s="147" t="s">
        <v>3833</v>
      </c>
      <c r="C1086" s="153" t="s">
        <v>614</v>
      </c>
      <c r="D1086" s="154" t="s">
        <v>644</v>
      </c>
      <c r="E1086" s="133" t="s">
        <v>957</v>
      </c>
      <c r="F1086" s="134" t="s">
        <v>355</v>
      </c>
      <c r="G1086" s="134"/>
      <c r="H1086" s="134" t="s">
        <v>454</v>
      </c>
      <c r="I1086" s="137"/>
      <c r="J1086" s="47" t="str">
        <f t="shared" si="16"/>
        <v>15</v>
      </c>
    </row>
    <row r="1087" spans="1:10" ht="15.75" hidden="1">
      <c r="A1087" s="134">
        <v>47</v>
      </c>
      <c r="B1087" s="147" t="s">
        <v>3834</v>
      </c>
      <c r="C1087" s="153" t="s">
        <v>1484</v>
      </c>
      <c r="D1087" s="154" t="s">
        <v>2116</v>
      </c>
      <c r="E1087" s="133" t="s">
        <v>912</v>
      </c>
      <c r="F1087" s="134" t="s">
        <v>355</v>
      </c>
      <c r="G1087" s="134"/>
      <c r="H1087" s="134" t="s">
        <v>474</v>
      </c>
      <c r="I1087" s="137"/>
      <c r="J1087" s="47" t="str">
        <f t="shared" si="16"/>
        <v>15</v>
      </c>
    </row>
    <row r="1088" spans="1:10" ht="15.75" hidden="1">
      <c r="A1088" s="134">
        <v>48</v>
      </c>
      <c r="B1088" s="147" t="s">
        <v>3835</v>
      </c>
      <c r="C1088" s="153" t="s">
        <v>722</v>
      </c>
      <c r="D1088" s="154" t="s">
        <v>3435</v>
      </c>
      <c r="E1088" s="133" t="s">
        <v>547</v>
      </c>
      <c r="F1088" s="134" t="s">
        <v>355</v>
      </c>
      <c r="G1088" s="134"/>
      <c r="H1088" s="134" t="s">
        <v>474</v>
      </c>
      <c r="I1088" s="137"/>
      <c r="J1088" s="47" t="str">
        <f t="shared" si="16"/>
        <v>15</v>
      </c>
    </row>
    <row r="1089" spans="1:10" ht="15.75" hidden="1">
      <c r="A1089" s="134">
        <v>49</v>
      </c>
      <c r="B1089" s="147" t="s">
        <v>3836</v>
      </c>
      <c r="C1089" s="153" t="s">
        <v>3837</v>
      </c>
      <c r="D1089" s="154" t="s">
        <v>3739</v>
      </c>
      <c r="E1089" s="133" t="s">
        <v>2588</v>
      </c>
      <c r="F1089" s="134" t="s">
        <v>355</v>
      </c>
      <c r="G1089" s="134"/>
      <c r="H1089" s="134" t="s">
        <v>474</v>
      </c>
      <c r="I1089" s="137"/>
      <c r="J1089" s="47" t="str">
        <f t="shared" si="16"/>
        <v>15</v>
      </c>
    </row>
    <row r="1090" spans="1:10" ht="15.75" hidden="1">
      <c r="A1090" s="134">
        <v>50</v>
      </c>
      <c r="B1090" s="147" t="s">
        <v>3838</v>
      </c>
      <c r="C1090" s="153" t="s">
        <v>3839</v>
      </c>
      <c r="D1090" s="154" t="s">
        <v>656</v>
      </c>
      <c r="E1090" s="133" t="s">
        <v>3840</v>
      </c>
      <c r="F1090" s="134" t="s">
        <v>355</v>
      </c>
      <c r="G1090" s="134"/>
      <c r="H1090" s="134" t="s">
        <v>454</v>
      </c>
      <c r="I1090" s="137"/>
      <c r="J1090" s="47" t="str">
        <f t="shared" si="16"/>
        <v>15</v>
      </c>
    </row>
    <row r="1091" spans="1:10" ht="15.75" hidden="1">
      <c r="A1091" s="134">
        <v>51</v>
      </c>
      <c r="B1091" s="147" t="s">
        <v>3841</v>
      </c>
      <c r="C1091" s="153" t="s">
        <v>927</v>
      </c>
      <c r="D1091" s="154" t="s">
        <v>862</v>
      </c>
      <c r="E1091" s="133" t="s">
        <v>951</v>
      </c>
      <c r="F1091" s="134" t="s">
        <v>355</v>
      </c>
      <c r="G1091" s="134"/>
      <c r="H1091" s="134" t="s">
        <v>474</v>
      </c>
      <c r="I1091" s="137"/>
      <c r="J1091" s="47" t="str">
        <f t="shared" ref="J1091:J1154" si="17">LEFT(F1091,2)</f>
        <v>15</v>
      </c>
    </row>
    <row r="1092" spans="1:10" ht="15.75" hidden="1">
      <c r="A1092" s="134">
        <v>52</v>
      </c>
      <c r="B1092" s="147" t="s">
        <v>3842</v>
      </c>
      <c r="C1092" s="153" t="s">
        <v>3843</v>
      </c>
      <c r="D1092" s="154" t="s">
        <v>1046</v>
      </c>
      <c r="E1092" s="133" t="s">
        <v>1951</v>
      </c>
      <c r="F1092" s="134" t="s">
        <v>355</v>
      </c>
      <c r="G1092" s="134"/>
      <c r="H1092" s="134" t="s">
        <v>474</v>
      </c>
      <c r="I1092" s="137"/>
      <c r="J1092" s="47" t="str">
        <f t="shared" si="17"/>
        <v>15</v>
      </c>
    </row>
    <row r="1093" spans="1:10" ht="15.75" hidden="1">
      <c r="A1093" s="134">
        <v>53</v>
      </c>
      <c r="B1093" s="147" t="s">
        <v>3844</v>
      </c>
      <c r="C1093" s="153" t="s">
        <v>3845</v>
      </c>
      <c r="D1093" s="154" t="s">
        <v>1050</v>
      </c>
      <c r="E1093" s="133" t="s">
        <v>957</v>
      </c>
      <c r="F1093" s="134" t="s">
        <v>355</v>
      </c>
      <c r="G1093" s="134"/>
      <c r="H1093" s="134" t="s">
        <v>474</v>
      </c>
      <c r="I1093" s="137"/>
      <c r="J1093" s="47" t="str">
        <f t="shared" si="17"/>
        <v>15</v>
      </c>
    </row>
    <row r="1094" spans="1:10" ht="15.75" hidden="1">
      <c r="A1094" s="134">
        <v>54</v>
      </c>
      <c r="B1094" s="147" t="s">
        <v>3846</v>
      </c>
      <c r="C1094" s="153" t="s">
        <v>3847</v>
      </c>
      <c r="D1094" s="154" t="s">
        <v>1907</v>
      </c>
      <c r="E1094" s="133" t="s">
        <v>616</v>
      </c>
      <c r="F1094" s="134" t="s">
        <v>355</v>
      </c>
      <c r="G1094" s="134"/>
      <c r="H1094" s="134" t="s">
        <v>474</v>
      </c>
      <c r="I1094" s="137"/>
      <c r="J1094" s="47" t="str">
        <f t="shared" si="17"/>
        <v>15</v>
      </c>
    </row>
    <row r="1095" spans="1:10" ht="15.75" hidden="1">
      <c r="A1095" s="134">
        <v>55</v>
      </c>
      <c r="B1095" s="147" t="s">
        <v>3848</v>
      </c>
      <c r="C1095" s="153" t="s">
        <v>1276</v>
      </c>
      <c r="D1095" s="154" t="s">
        <v>1059</v>
      </c>
      <c r="E1095" s="133" t="s">
        <v>703</v>
      </c>
      <c r="F1095" s="134" t="s">
        <v>355</v>
      </c>
      <c r="G1095" s="135" t="s">
        <v>483</v>
      </c>
      <c r="H1095" s="134" t="s">
        <v>474</v>
      </c>
      <c r="I1095" s="137"/>
      <c r="J1095" s="47" t="str">
        <f t="shared" si="17"/>
        <v>15</v>
      </c>
    </row>
    <row r="1096" spans="1:10" ht="15.75" hidden="1">
      <c r="A1096" s="134">
        <v>56</v>
      </c>
      <c r="B1096" s="147" t="s">
        <v>3849</v>
      </c>
      <c r="C1096" s="153" t="s">
        <v>3498</v>
      </c>
      <c r="D1096" s="154" t="s">
        <v>670</v>
      </c>
      <c r="E1096" s="133" t="s">
        <v>1500</v>
      </c>
      <c r="F1096" s="134" t="s">
        <v>355</v>
      </c>
      <c r="G1096" s="134"/>
      <c r="H1096" s="134" t="s">
        <v>474</v>
      </c>
      <c r="I1096" s="137"/>
      <c r="J1096" s="47" t="str">
        <f t="shared" si="17"/>
        <v>15</v>
      </c>
    </row>
    <row r="1097" spans="1:10" ht="15.75" hidden="1">
      <c r="A1097" s="134">
        <v>57</v>
      </c>
      <c r="B1097" s="147" t="s">
        <v>3850</v>
      </c>
      <c r="C1097" s="153" t="s">
        <v>1861</v>
      </c>
      <c r="D1097" s="154" t="s">
        <v>670</v>
      </c>
      <c r="E1097" s="133" t="s">
        <v>1281</v>
      </c>
      <c r="F1097" s="134" t="s">
        <v>355</v>
      </c>
      <c r="G1097" s="134"/>
      <c r="H1097" s="134" t="s">
        <v>454</v>
      </c>
      <c r="I1097" s="137"/>
      <c r="J1097" s="47" t="str">
        <f t="shared" si="17"/>
        <v>15</v>
      </c>
    </row>
    <row r="1098" spans="1:10" ht="15.75" hidden="1">
      <c r="A1098" s="134">
        <v>58</v>
      </c>
      <c r="B1098" s="147" t="s">
        <v>3851</v>
      </c>
      <c r="C1098" s="153" t="s">
        <v>2656</v>
      </c>
      <c r="D1098" s="154" t="s">
        <v>670</v>
      </c>
      <c r="E1098" s="133" t="s">
        <v>1131</v>
      </c>
      <c r="F1098" s="134" t="s">
        <v>355</v>
      </c>
      <c r="G1098" s="134"/>
      <c r="H1098" s="134" t="s">
        <v>474</v>
      </c>
      <c r="I1098" s="137"/>
      <c r="J1098" s="47" t="str">
        <f t="shared" si="17"/>
        <v>15</v>
      </c>
    </row>
    <row r="1099" spans="1:10" ht="15.75" hidden="1">
      <c r="A1099" s="134">
        <v>1</v>
      </c>
      <c r="B1099" s="147" t="s">
        <v>3852</v>
      </c>
      <c r="C1099" s="153" t="s">
        <v>3707</v>
      </c>
      <c r="D1099" s="154" t="s">
        <v>460</v>
      </c>
      <c r="E1099" s="133" t="s">
        <v>2164</v>
      </c>
      <c r="F1099" s="136" t="s">
        <v>188</v>
      </c>
      <c r="G1099" s="134"/>
      <c r="H1099" s="134" t="s">
        <v>474</v>
      </c>
      <c r="I1099" s="137"/>
      <c r="J1099" s="47" t="str">
        <f t="shared" si="17"/>
        <v>15</v>
      </c>
    </row>
    <row r="1100" spans="1:10" ht="15.75" hidden="1">
      <c r="A1100" s="134">
        <v>2</v>
      </c>
      <c r="B1100" s="147" t="s">
        <v>3853</v>
      </c>
      <c r="C1100" s="153" t="s">
        <v>832</v>
      </c>
      <c r="D1100" s="154" t="s">
        <v>3049</v>
      </c>
      <c r="E1100" s="133" t="s">
        <v>707</v>
      </c>
      <c r="F1100" s="134" t="s">
        <v>188</v>
      </c>
      <c r="G1100" s="135" t="s">
        <v>483</v>
      </c>
      <c r="H1100" s="134" t="s">
        <v>474</v>
      </c>
      <c r="I1100" s="137"/>
      <c r="J1100" s="47" t="str">
        <f t="shared" si="17"/>
        <v>15</v>
      </c>
    </row>
    <row r="1101" spans="1:10" ht="15.75" hidden="1">
      <c r="A1101" s="134">
        <v>3</v>
      </c>
      <c r="B1101" s="147" t="s">
        <v>3854</v>
      </c>
      <c r="C1101" s="153" t="s">
        <v>1512</v>
      </c>
      <c r="D1101" s="154" t="s">
        <v>468</v>
      </c>
      <c r="E1101" s="133" t="s">
        <v>2296</v>
      </c>
      <c r="F1101" s="134" t="s">
        <v>188</v>
      </c>
      <c r="G1101" s="134"/>
      <c r="H1101" s="134" t="s">
        <v>474</v>
      </c>
      <c r="I1101" s="137"/>
      <c r="J1101" s="47" t="str">
        <f t="shared" si="17"/>
        <v>15</v>
      </c>
    </row>
    <row r="1102" spans="1:10" ht="15.75" hidden="1">
      <c r="A1102" s="134">
        <v>4</v>
      </c>
      <c r="B1102" s="147" t="s">
        <v>3855</v>
      </c>
      <c r="C1102" s="153" t="s">
        <v>1734</v>
      </c>
      <c r="D1102" s="154" t="s">
        <v>3856</v>
      </c>
      <c r="E1102" s="133" t="s">
        <v>3857</v>
      </c>
      <c r="F1102" s="134" t="s">
        <v>188</v>
      </c>
      <c r="G1102" s="134"/>
      <c r="H1102" s="134" t="s">
        <v>474</v>
      </c>
      <c r="I1102" s="137"/>
      <c r="J1102" s="47" t="str">
        <f t="shared" si="17"/>
        <v>15</v>
      </c>
    </row>
    <row r="1103" spans="1:10" ht="15.75" hidden="1">
      <c r="A1103" s="134">
        <v>5</v>
      </c>
      <c r="B1103" s="147" t="s">
        <v>3858</v>
      </c>
      <c r="C1103" s="153" t="s">
        <v>1487</v>
      </c>
      <c r="D1103" s="154" t="s">
        <v>3859</v>
      </c>
      <c r="E1103" s="133" t="s">
        <v>3860</v>
      </c>
      <c r="F1103" s="134" t="s">
        <v>188</v>
      </c>
      <c r="G1103" s="134"/>
      <c r="H1103" s="134" t="s">
        <v>474</v>
      </c>
      <c r="I1103" s="137"/>
      <c r="J1103" s="47" t="str">
        <f t="shared" si="17"/>
        <v>15</v>
      </c>
    </row>
    <row r="1104" spans="1:10" ht="15.75" hidden="1">
      <c r="A1104" s="134">
        <v>6</v>
      </c>
      <c r="B1104" s="147" t="s">
        <v>3861</v>
      </c>
      <c r="C1104" s="153" t="s">
        <v>3862</v>
      </c>
      <c r="D1104" s="154" t="s">
        <v>481</v>
      </c>
      <c r="E1104" s="133" t="s">
        <v>3840</v>
      </c>
      <c r="F1104" s="134" t="s">
        <v>188</v>
      </c>
      <c r="G1104" s="134"/>
      <c r="H1104" s="134" t="s">
        <v>454</v>
      </c>
      <c r="I1104" s="137"/>
      <c r="J1104" s="47" t="str">
        <f t="shared" si="17"/>
        <v>15</v>
      </c>
    </row>
    <row r="1105" spans="1:10" ht="15.75" hidden="1">
      <c r="A1105" s="134">
        <v>7</v>
      </c>
      <c r="B1105" s="147" t="s">
        <v>3863</v>
      </c>
      <c r="C1105" s="153" t="s">
        <v>3864</v>
      </c>
      <c r="D1105" s="154" t="s">
        <v>481</v>
      </c>
      <c r="E1105" s="133" t="s">
        <v>3782</v>
      </c>
      <c r="F1105" s="134" t="s">
        <v>188</v>
      </c>
      <c r="G1105" s="134"/>
      <c r="H1105" s="134" t="s">
        <v>474</v>
      </c>
      <c r="I1105" s="137"/>
      <c r="J1105" s="47" t="str">
        <f t="shared" si="17"/>
        <v>15</v>
      </c>
    </row>
    <row r="1106" spans="1:10" ht="15.75" hidden="1">
      <c r="A1106" s="134">
        <v>8</v>
      </c>
      <c r="B1106" s="147" t="s">
        <v>3865</v>
      </c>
      <c r="C1106" s="153" t="s">
        <v>2115</v>
      </c>
      <c r="D1106" s="154" t="s">
        <v>489</v>
      </c>
      <c r="E1106" s="133" t="s">
        <v>3866</v>
      </c>
      <c r="F1106" s="134" t="s">
        <v>188</v>
      </c>
      <c r="G1106" s="134"/>
      <c r="H1106" s="134" t="s">
        <v>454</v>
      </c>
      <c r="I1106" s="137"/>
      <c r="J1106" s="47" t="str">
        <f t="shared" si="17"/>
        <v>15</v>
      </c>
    </row>
    <row r="1107" spans="1:10" ht="15.75" hidden="1">
      <c r="A1107" s="134">
        <v>9</v>
      </c>
      <c r="B1107" s="147" t="s">
        <v>3867</v>
      </c>
      <c r="C1107" s="153" t="s">
        <v>1276</v>
      </c>
      <c r="D1107" s="154" t="s">
        <v>890</v>
      </c>
      <c r="E1107" s="133" t="s">
        <v>2888</v>
      </c>
      <c r="F1107" s="134" t="s">
        <v>188</v>
      </c>
      <c r="G1107" s="134"/>
      <c r="H1107" s="134" t="s">
        <v>474</v>
      </c>
      <c r="I1107" s="137"/>
      <c r="J1107" s="47" t="str">
        <f t="shared" si="17"/>
        <v>15</v>
      </c>
    </row>
    <row r="1108" spans="1:10" ht="15.75" hidden="1">
      <c r="A1108" s="134">
        <v>10</v>
      </c>
      <c r="B1108" s="147" t="s">
        <v>3868</v>
      </c>
      <c r="C1108" s="153" t="s">
        <v>3869</v>
      </c>
      <c r="D1108" s="154" t="s">
        <v>1079</v>
      </c>
      <c r="E1108" s="133" t="s">
        <v>3870</v>
      </c>
      <c r="F1108" s="134" t="s">
        <v>188</v>
      </c>
      <c r="G1108" s="134"/>
      <c r="H1108" s="134" t="s">
        <v>454</v>
      </c>
      <c r="I1108" s="137"/>
      <c r="J1108" s="47" t="str">
        <f t="shared" si="17"/>
        <v>15</v>
      </c>
    </row>
    <row r="1109" spans="1:10" ht="15.75" hidden="1">
      <c r="A1109" s="134">
        <v>11</v>
      </c>
      <c r="B1109" s="147" t="s">
        <v>3871</v>
      </c>
      <c r="C1109" s="153" t="s">
        <v>1734</v>
      </c>
      <c r="D1109" s="154" t="s">
        <v>3872</v>
      </c>
      <c r="E1109" s="133" t="s">
        <v>647</v>
      </c>
      <c r="F1109" s="134" t="s">
        <v>188</v>
      </c>
      <c r="G1109" s="134"/>
      <c r="H1109" s="134" t="s">
        <v>474</v>
      </c>
      <c r="I1109" s="137"/>
      <c r="J1109" s="47" t="str">
        <f t="shared" si="17"/>
        <v>15</v>
      </c>
    </row>
    <row r="1110" spans="1:10" ht="15.75" hidden="1">
      <c r="A1110" s="134">
        <v>12</v>
      </c>
      <c r="B1110" s="147" t="s">
        <v>3873</v>
      </c>
      <c r="C1110" s="153" t="s">
        <v>3874</v>
      </c>
      <c r="D1110" s="154" t="s">
        <v>1241</v>
      </c>
      <c r="E1110" s="133" t="s">
        <v>1021</v>
      </c>
      <c r="F1110" s="134" t="s">
        <v>188</v>
      </c>
      <c r="G1110" s="135" t="s">
        <v>43</v>
      </c>
      <c r="H1110" s="134" t="s">
        <v>474</v>
      </c>
      <c r="I1110" s="137"/>
      <c r="J1110" s="47" t="str">
        <f t="shared" si="17"/>
        <v>15</v>
      </c>
    </row>
    <row r="1111" spans="1:10" ht="15.75" hidden="1">
      <c r="A1111" s="134">
        <v>13</v>
      </c>
      <c r="B1111" s="147" t="s">
        <v>3875</v>
      </c>
      <c r="C1111" s="153" t="s">
        <v>3876</v>
      </c>
      <c r="D1111" s="154" t="s">
        <v>3877</v>
      </c>
      <c r="E1111" s="133" t="s">
        <v>838</v>
      </c>
      <c r="F1111" s="134" t="s">
        <v>188</v>
      </c>
      <c r="G1111" s="134"/>
      <c r="H1111" s="134" t="s">
        <v>474</v>
      </c>
      <c r="I1111" s="137"/>
      <c r="J1111" s="47" t="str">
        <f t="shared" si="17"/>
        <v>15</v>
      </c>
    </row>
    <row r="1112" spans="1:10" ht="15.75" hidden="1">
      <c r="A1112" s="134">
        <v>14</v>
      </c>
      <c r="B1112" s="147" t="s">
        <v>3878</v>
      </c>
      <c r="C1112" s="153" t="s">
        <v>921</v>
      </c>
      <c r="D1112" s="154" t="s">
        <v>1249</v>
      </c>
      <c r="E1112" s="133" t="s">
        <v>660</v>
      </c>
      <c r="F1112" s="134" t="s">
        <v>188</v>
      </c>
      <c r="G1112" s="134"/>
      <c r="H1112" s="134" t="s">
        <v>474</v>
      </c>
      <c r="I1112" s="137"/>
      <c r="J1112" s="47" t="str">
        <f t="shared" si="17"/>
        <v>15</v>
      </c>
    </row>
    <row r="1113" spans="1:10" ht="15.75" hidden="1">
      <c r="A1113" s="134">
        <v>15</v>
      </c>
      <c r="B1113" s="147" t="s">
        <v>3879</v>
      </c>
      <c r="C1113" s="153" t="s">
        <v>3880</v>
      </c>
      <c r="D1113" s="154" t="s">
        <v>687</v>
      </c>
      <c r="E1113" s="133" t="s">
        <v>537</v>
      </c>
      <c r="F1113" s="134" t="s">
        <v>188</v>
      </c>
      <c r="G1113" s="134"/>
      <c r="H1113" s="134" t="s">
        <v>474</v>
      </c>
      <c r="I1113" s="137"/>
      <c r="J1113" s="47" t="str">
        <f t="shared" si="17"/>
        <v>15</v>
      </c>
    </row>
    <row r="1114" spans="1:10" ht="15.75" hidden="1">
      <c r="A1114" s="134">
        <v>16</v>
      </c>
      <c r="B1114" s="147" t="s">
        <v>3881</v>
      </c>
      <c r="C1114" s="153" t="s">
        <v>3882</v>
      </c>
      <c r="D1114" s="154" t="s">
        <v>687</v>
      </c>
      <c r="E1114" s="133" t="s">
        <v>1500</v>
      </c>
      <c r="F1114" s="134" t="s">
        <v>188</v>
      </c>
      <c r="G1114" s="134"/>
      <c r="H1114" s="134" t="s">
        <v>474</v>
      </c>
      <c r="I1114" s="137"/>
      <c r="J1114" s="47" t="str">
        <f t="shared" si="17"/>
        <v>15</v>
      </c>
    </row>
    <row r="1115" spans="1:10" ht="15.75" hidden="1">
      <c r="A1115" s="134">
        <v>17</v>
      </c>
      <c r="B1115" s="147" t="s">
        <v>3883</v>
      </c>
      <c r="C1115" s="153" t="s">
        <v>3884</v>
      </c>
      <c r="D1115" s="154" t="s">
        <v>1088</v>
      </c>
      <c r="E1115" s="133" t="s">
        <v>3117</v>
      </c>
      <c r="F1115" s="134" t="s">
        <v>188</v>
      </c>
      <c r="G1115" s="134"/>
      <c r="H1115" s="134" t="s">
        <v>474</v>
      </c>
      <c r="I1115" s="137"/>
      <c r="J1115" s="47" t="str">
        <f t="shared" si="17"/>
        <v>15</v>
      </c>
    </row>
    <row r="1116" spans="1:10" ht="15.75" hidden="1">
      <c r="A1116" s="134">
        <v>18</v>
      </c>
      <c r="B1116" s="147" t="s">
        <v>3885</v>
      </c>
      <c r="C1116" s="153" t="s">
        <v>3886</v>
      </c>
      <c r="D1116" s="154" t="s">
        <v>1088</v>
      </c>
      <c r="E1116" s="133" t="s">
        <v>768</v>
      </c>
      <c r="F1116" s="134" t="s">
        <v>188</v>
      </c>
      <c r="G1116" s="134"/>
      <c r="H1116" s="134" t="s">
        <v>454</v>
      </c>
      <c r="I1116" s="137"/>
      <c r="J1116" s="47" t="str">
        <f t="shared" si="17"/>
        <v>15</v>
      </c>
    </row>
    <row r="1117" spans="1:10" ht="15.75" hidden="1">
      <c r="A1117" s="134">
        <v>19</v>
      </c>
      <c r="B1117" s="147" t="s">
        <v>3887</v>
      </c>
      <c r="C1117" s="153" t="s">
        <v>471</v>
      </c>
      <c r="D1117" s="154" t="s">
        <v>497</v>
      </c>
      <c r="E1117" s="133" t="s">
        <v>3302</v>
      </c>
      <c r="F1117" s="134" t="s">
        <v>188</v>
      </c>
      <c r="G1117" s="134"/>
      <c r="H1117" s="134" t="s">
        <v>474</v>
      </c>
      <c r="I1117" s="137"/>
      <c r="J1117" s="47" t="str">
        <f t="shared" si="17"/>
        <v>15</v>
      </c>
    </row>
    <row r="1118" spans="1:10" ht="15.75" hidden="1">
      <c r="A1118" s="134">
        <v>20</v>
      </c>
      <c r="B1118" s="147" t="s">
        <v>3888</v>
      </c>
      <c r="C1118" s="153" t="s">
        <v>3889</v>
      </c>
      <c r="D1118" s="154" t="s">
        <v>497</v>
      </c>
      <c r="E1118" s="133" t="s">
        <v>2211</v>
      </c>
      <c r="F1118" s="134" t="s">
        <v>188</v>
      </c>
      <c r="G1118" s="134"/>
      <c r="H1118" s="134" t="s">
        <v>454</v>
      </c>
      <c r="I1118" s="137"/>
      <c r="J1118" s="47" t="str">
        <f t="shared" si="17"/>
        <v>15</v>
      </c>
    </row>
    <row r="1119" spans="1:10" ht="15.75" hidden="1">
      <c r="A1119" s="134">
        <v>21</v>
      </c>
      <c r="B1119" s="147" t="s">
        <v>3890</v>
      </c>
      <c r="C1119" s="153" t="s">
        <v>578</v>
      </c>
      <c r="D1119" s="154" t="s">
        <v>511</v>
      </c>
      <c r="E1119" s="133" t="s">
        <v>2682</v>
      </c>
      <c r="F1119" s="134" t="s">
        <v>188</v>
      </c>
      <c r="G1119" s="134"/>
      <c r="H1119" s="134" t="s">
        <v>474</v>
      </c>
      <c r="I1119" s="137"/>
      <c r="J1119" s="47" t="str">
        <f t="shared" si="17"/>
        <v>15</v>
      </c>
    </row>
    <row r="1120" spans="1:10" ht="15.75" hidden="1">
      <c r="A1120" s="134">
        <v>22</v>
      </c>
      <c r="B1120" s="147" t="s">
        <v>3891</v>
      </c>
      <c r="C1120" s="153" t="s">
        <v>614</v>
      </c>
      <c r="D1120" s="154" t="s">
        <v>911</v>
      </c>
      <c r="E1120" s="133" t="s">
        <v>1259</v>
      </c>
      <c r="F1120" s="134" t="s">
        <v>188</v>
      </c>
      <c r="G1120" s="134"/>
      <c r="H1120" s="134" t="s">
        <v>474</v>
      </c>
      <c r="I1120" s="137"/>
      <c r="J1120" s="47" t="str">
        <f t="shared" si="17"/>
        <v>15</v>
      </c>
    </row>
    <row r="1121" spans="1:10" ht="15.75" hidden="1">
      <c r="A1121" s="134">
        <v>23</v>
      </c>
      <c r="B1121" s="147" t="s">
        <v>3892</v>
      </c>
      <c r="C1121" s="153" t="s">
        <v>614</v>
      </c>
      <c r="D1121" s="154" t="s">
        <v>532</v>
      </c>
      <c r="E1121" s="133" t="s">
        <v>1064</v>
      </c>
      <c r="F1121" s="134" t="s">
        <v>188</v>
      </c>
      <c r="G1121" s="134"/>
      <c r="H1121" s="134" t="s">
        <v>474</v>
      </c>
      <c r="I1121" s="137"/>
      <c r="J1121" s="47" t="str">
        <f t="shared" si="17"/>
        <v>15</v>
      </c>
    </row>
    <row r="1122" spans="1:10" ht="15.75" hidden="1">
      <c r="A1122" s="134">
        <v>24</v>
      </c>
      <c r="B1122" s="147" t="s">
        <v>3893</v>
      </c>
      <c r="C1122" s="153" t="s">
        <v>1120</v>
      </c>
      <c r="D1122" s="154" t="s">
        <v>532</v>
      </c>
      <c r="E1122" s="133" t="s">
        <v>1094</v>
      </c>
      <c r="F1122" s="134" t="s">
        <v>188</v>
      </c>
      <c r="G1122" s="134"/>
      <c r="H1122" s="134" t="s">
        <v>474</v>
      </c>
      <c r="I1122" s="137"/>
      <c r="J1122" s="47" t="str">
        <f t="shared" si="17"/>
        <v>15</v>
      </c>
    </row>
    <row r="1123" spans="1:10" ht="15.75" hidden="1">
      <c r="A1123" s="134">
        <v>25</v>
      </c>
      <c r="B1123" s="147" t="s">
        <v>3894</v>
      </c>
      <c r="C1123" s="153" t="s">
        <v>3895</v>
      </c>
      <c r="D1123" s="154" t="s">
        <v>536</v>
      </c>
      <c r="E1123" s="133" t="s">
        <v>3896</v>
      </c>
      <c r="F1123" s="134" t="s">
        <v>188</v>
      </c>
      <c r="G1123" s="134"/>
      <c r="H1123" s="134" t="s">
        <v>474</v>
      </c>
      <c r="I1123" s="137"/>
      <c r="J1123" s="47" t="str">
        <f t="shared" si="17"/>
        <v>15</v>
      </c>
    </row>
    <row r="1124" spans="1:10" ht="15.75" hidden="1">
      <c r="A1124" s="134">
        <v>26</v>
      </c>
      <c r="B1124" s="147" t="s">
        <v>3897</v>
      </c>
      <c r="C1124" s="153" t="s">
        <v>3898</v>
      </c>
      <c r="D1124" s="154" t="s">
        <v>536</v>
      </c>
      <c r="E1124" s="133" t="s">
        <v>1554</v>
      </c>
      <c r="F1124" s="134" t="s">
        <v>188</v>
      </c>
      <c r="G1124" s="134"/>
      <c r="H1124" s="134" t="s">
        <v>454</v>
      </c>
      <c r="I1124" s="137"/>
      <c r="J1124" s="47" t="str">
        <f t="shared" si="17"/>
        <v>15</v>
      </c>
    </row>
    <row r="1125" spans="1:10" ht="15.75" hidden="1">
      <c r="A1125" s="134">
        <v>27</v>
      </c>
      <c r="B1125" s="147" t="s">
        <v>3899</v>
      </c>
      <c r="C1125" s="153" t="s">
        <v>1986</v>
      </c>
      <c r="D1125" s="154" t="s">
        <v>536</v>
      </c>
      <c r="E1125" s="133" t="s">
        <v>1633</v>
      </c>
      <c r="F1125" s="134" t="s">
        <v>188</v>
      </c>
      <c r="G1125" s="134"/>
      <c r="H1125" s="134" t="s">
        <v>454</v>
      </c>
      <c r="I1125" s="137"/>
      <c r="J1125" s="47" t="str">
        <f t="shared" si="17"/>
        <v>15</v>
      </c>
    </row>
    <row r="1126" spans="1:10" ht="15.75" hidden="1">
      <c r="A1126" s="134">
        <v>28</v>
      </c>
      <c r="B1126" s="147" t="s">
        <v>3900</v>
      </c>
      <c r="C1126" s="153" t="s">
        <v>3901</v>
      </c>
      <c r="D1126" s="154" t="s">
        <v>539</v>
      </c>
      <c r="E1126" s="133" t="s">
        <v>1690</v>
      </c>
      <c r="F1126" s="134" t="s">
        <v>188</v>
      </c>
      <c r="G1126" s="134"/>
      <c r="H1126" s="134" t="s">
        <v>454</v>
      </c>
      <c r="I1126" s="137"/>
      <c r="J1126" s="47" t="str">
        <f t="shared" si="17"/>
        <v>15</v>
      </c>
    </row>
    <row r="1127" spans="1:10" ht="15.75" hidden="1">
      <c r="A1127" s="134">
        <v>29</v>
      </c>
      <c r="B1127" s="147" t="s">
        <v>3902</v>
      </c>
      <c r="C1127" s="153" t="s">
        <v>921</v>
      </c>
      <c r="D1127" s="154" t="s">
        <v>543</v>
      </c>
      <c r="E1127" s="133" t="s">
        <v>2682</v>
      </c>
      <c r="F1127" s="134" t="s">
        <v>188</v>
      </c>
      <c r="G1127" s="134"/>
      <c r="H1127" s="134" t="s">
        <v>474</v>
      </c>
      <c r="I1127" s="137"/>
      <c r="J1127" s="47" t="str">
        <f t="shared" si="17"/>
        <v>15</v>
      </c>
    </row>
    <row r="1128" spans="1:10" ht="15.75" hidden="1">
      <c r="A1128" s="134">
        <v>30</v>
      </c>
      <c r="B1128" s="147" t="s">
        <v>3903</v>
      </c>
      <c r="C1128" s="153" t="s">
        <v>778</v>
      </c>
      <c r="D1128" s="154" t="s">
        <v>543</v>
      </c>
      <c r="E1128" s="133" t="s">
        <v>1308</v>
      </c>
      <c r="F1128" s="134" t="s">
        <v>188</v>
      </c>
      <c r="G1128" s="134"/>
      <c r="H1128" s="134" t="s">
        <v>474</v>
      </c>
      <c r="I1128" s="137"/>
      <c r="J1128" s="47" t="str">
        <f t="shared" si="17"/>
        <v>15</v>
      </c>
    </row>
    <row r="1129" spans="1:10" ht="15.75" hidden="1">
      <c r="A1129" s="134">
        <v>31</v>
      </c>
      <c r="B1129" s="147" t="s">
        <v>3904</v>
      </c>
      <c r="C1129" s="153" t="s">
        <v>1611</v>
      </c>
      <c r="D1129" s="154" t="s">
        <v>1289</v>
      </c>
      <c r="E1129" s="133" t="s">
        <v>1549</v>
      </c>
      <c r="F1129" s="134" t="s">
        <v>188</v>
      </c>
      <c r="G1129" s="134"/>
      <c r="H1129" s="134" t="s">
        <v>474</v>
      </c>
      <c r="I1129" s="137"/>
      <c r="J1129" s="47" t="str">
        <f t="shared" si="17"/>
        <v>15</v>
      </c>
    </row>
    <row r="1130" spans="1:10" ht="15.75" hidden="1">
      <c r="A1130" s="134">
        <v>32</v>
      </c>
      <c r="B1130" s="147" t="s">
        <v>3905</v>
      </c>
      <c r="C1130" s="153" t="s">
        <v>2359</v>
      </c>
      <c r="D1130" s="154" t="s">
        <v>2067</v>
      </c>
      <c r="E1130" s="133" t="s">
        <v>2057</v>
      </c>
      <c r="F1130" s="134" t="s">
        <v>188</v>
      </c>
      <c r="G1130" s="134"/>
      <c r="H1130" s="134" t="s">
        <v>474</v>
      </c>
      <c r="I1130" s="138" t="s">
        <v>2354</v>
      </c>
      <c r="J1130" s="47" t="str">
        <f t="shared" si="17"/>
        <v>15</v>
      </c>
    </row>
    <row r="1131" spans="1:10" ht="15.75" hidden="1">
      <c r="A1131" s="134">
        <v>33</v>
      </c>
      <c r="B1131" s="147" t="s">
        <v>3906</v>
      </c>
      <c r="C1131" s="153" t="s">
        <v>2237</v>
      </c>
      <c r="D1131" s="154" t="s">
        <v>561</v>
      </c>
      <c r="E1131" s="133" t="s">
        <v>2808</v>
      </c>
      <c r="F1131" s="134" t="s">
        <v>188</v>
      </c>
      <c r="G1131" s="134"/>
      <c r="H1131" s="134" t="s">
        <v>474</v>
      </c>
      <c r="I1131" s="137"/>
      <c r="J1131" s="47" t="str">
        <f t="shared" si="17"/>
        <v>15</v>
      </c>
    </row>
    <row r="1132" spans="1:10" ht="15.75" hidden="1">
      <c r="A1132" s="134">
        <v>34</v>
      </c>
      <c r="B1132" s="147" t="s">
        <v>3907</v>
      </c>
      <c r="C1132" s="153" t="s">
        <v>1986</v>
      </c>
      <c r="D1132" s="154" t="s">
        <v>572</v>
      </c>
      <c r="E1132" s="133" t="s">
        <v>1704</v>
      </c>
      <c r="F1132" s="134" t="s">
        <v>188</v>
      </c>
      <c r="G1132" s="134"/>
      <c r="H1132" s="134" t="s">
        <v>474</v>
      </c>
      <c r="I1132" s="137"/>
      <c r="J1132" s="47" t="str">
        <f t="shared" si="17"/>
        <v>15</v>
      </c>
    </row>
    <row r="1133" spans="1:10" ht="15.75" hidden="1">
      <c r="A1133" s="134">
        <v>35</v>
      </c>
      <c r="B1133" s="147" t="s">
        <v>3908</v>
      </c>
      <c r="C1133" s="153" t="s">
        <v>748</v>
      </c>
      <c r="D1133" s="154" t="s">
        <v>745</v>
      </c>
      <c r="E1133" s="133" t="s">
        <v>2064</v>
      </c>
      <c r="F1133" s="134" t="s">
        <v>188</v>
      </c>
      <c r="G1133" s="134"/>
      <c r="H1133" s="134" t="s">
        <v>454</v>
      </c>
      <c r="I1133" s="137"/>
      <c r="J1133" s="47" t="str">
        <f t="shared" si="17"/>
        <v>15</v>
      </c>
    </row>
    <row r="1134" spans="1:10" ht="15.75" hidden="1">
      <c r="A1134" s="134">
        <v>36</v>
      </c>
      <c r="B1134" s="147" t="s">
        <v>3909</v>
      </c>
      <c r="C1134" s="153" t="s">
        <v>3910</v>
      </c>
      <c r="D1134" s="154" t="s">
        <v>3911</v>
      </c>
      <c r="E1134" s="133" t="s">
        <v>3912</v>
      </c>
      <c r="F1134" s="134" t="s">
        <v>188</v>
      </c>
      <c r="G1134" s="134"/>
      <c r="H1134" s="134" t="s">
        <v>474</v>
      </c>
      <c r="I1134" s="137"/>
      <c r="J1134" s="47" t="str">
        <f t="shared" si="17"/>
        <v>15</v>
      </c>
    </row>
    <row r="1135" spans="1:10" ht="15.75" hidden="1">
      <c r="A1135" s="134">
        <v>37</v>
      </c>
      <c r="B1135" s="147" t="s">
        <v>3913</v>
      </c>
      <c r="C1135" s="153" t="s">
        <v>3814</v>
      </c>
      <c r="D1135" s="154" t="s">
        <v>759</v>
      </c>
      <c r="E1135" s="133" t="s">
        <v>1353</v>
      </c>
      <c r="F1135" s="134" t="s">
        <v>188</v>
      </c>
      <c r="G1135" s="134"/>
      <c r="H1135" s="134" t="s">
        <v>474</v>
      </c>
      <c r="I1135" s="137"/>
      <c r="J1135" s="47" t="str">
        <f t="shared" si="17"/>
        <v>15</v>
      </c>
    </row>
    <row r="1136" spans="1:10" ht="15.75" hidden="1">
      <c r="A1136" s="134">
        <v>38</v>
      </c>
      <c r="B1136" s="147" t="s">
        <v>3914</v>
      </c>
      <c r="C1136" s="153" t="s">
        <v>3915</v>
      </c>
      <c r="D1136" s="154" t="s">
        <v>763</v>
      </c>
      <c r="E1136" s="133" t="s">
        <v>3040</v>
      </c>
      <c r="F1136" s="134" t="s">
        <v>188</v>
      </c>
      <c r="G1136" s="134"/>
      <c r="H1136" s="134" t="s">
        <v>474</v>
      </c>
      <c r="I1136" s="137"/>
      <c r="J1136" s="47" t="str">
        <f t="shared" si="17"/>
        <v>15</v>
      </c>
    </row>
    <row r="1137" spans="1:10" ht="15.75" hidden="1">
      <c r="A1137" s="134">
        <v>39</v>
      </c>
      <c r="B1137" s="147" t="s">
        <v>3916</v>
      </c>
      <c r="C1137" s="153" t="s">
        <v>3917</v>
      </c>
      <c r="D1137" s="154" t="s">
        <v>970</v>
      </c>
      <c r="E1137" s="133" t="s">
        <v>1586</v>
      </c>
      <c r="F1137" s="134" t="s">
        <v>188</v>
      </c>
      <c r="G1137" s="134"/>
      <c r="H1137" s="134" t="s">
        <v>474</v>
      </c>
      <c r="I1137" s="138" t="s">
        <v>2354</v>
      </c>
      <c r="J1137" s="47" t="str">
        <f t="shared" si="17"/>
        <v>15</v>
      </c>
    </row>
    <row r="1138" spans="1:10" ht="15.75" hidden="1">
      <c r="A1138" s="134">
        <v>40</v>
      </c>
      <c r="B1138" s="147" t="s">
        <v>3918</v>
      </c>
      <c r="C1138" s="153" t="s">
        <v>3627</v>
      </c>
      <c r="D1138" s="154" t="s">
        <v>970</v>
      </c>
      <c r="E1138" s="133" t="s">
        <v>2897</v>
      </c>
      <c r="F1138" s="134" t="s">
        <v>188</v>
      </c>
      <c r="G1138" s="134"/>
      <c r="H1138" s="134" t="s">
        <v>474</v>
      </c>
      <c r="I1138" s="137"/>
      <c r="J1138" s="47" t="str">
        <f t="shared" si="17"/>
        <v>15</v>
      </c>
    </row>
    <row r="1139" spans="1:10" ht="15.75" hidden="1">
      <c r="A1139" s="134">
        <v>41</v>
      </c>
      <c r="B1139" s="147" t="s">
        <v>3919</v>
      </c>
      <c r="C1139" s="153" t="s">
        <v>3920</v>
      </c>
      <c r="D1139" s="154" t="s">
        <v>982</v>
      </c>
      <c r="E1139" s="133" t="s">
        <v>1674</v>
      </c>
      <c r="F1139" s="134" t="s">
        <v>188</v>
      </c>
      <c r="G1139" s="134"/>
      <c r="H1139" s="134" t="s">
        <v>474</v>
      </c>
      <c r="I1139" s="137"/>
      <c r="J1139" s="47" t="str">
        <f t="shared" si="17"/>
        <v>15</v>
      </c>
    </row>
    <row r="1140" spans="1:10" ht="15.75" hidden="1">
      <c r="A1140" s="134">
        <v>42</v>
      </c>
      <c r="B1140" s="147" t="s">
        <v>3921</v>
      </c>
      <c r="C1140" s="153" t="s">
        <v>3922</v>
      </c>
      <c r="D1140" s="154" t="s">
        <v>982</v>
      </c>
      <c r="E1140" s="133" t="s">
        <v>3045</v>
      </c>
      <c r="F1140" s="134" t="s">
        <v>188</v>
      </c>
      <c r="G1140" s="134"/>
      <c r="H1140" s="134" t="s">
        <v>474</v>
      </c>
      <c r="I1140" s="137"/>
      <c r="J1140" s="47" t="str">
        <f t="shared" si="17"/>
        <v>15</v>
      </c>
    </row>
    <row r="1141" spans="1:10" ht="15.75" hidden="1">
      <c r="A1141" s="134">
        <v>43</v>
      </c>
      <c r="B1141" s="147" t="s">
        <v>3923</v>
      </c>
      <c r="C1141" s="153" t="s">
        <v>1632</v>
      </c>
      <c r="D1141" s="154" t="s">
        <v>1325</v>
      </c>
      <c r="E1141" s="133" t="s">
        <v>812</v>
      </c>
      <c r="F1141" s="134" t="s">
        <v>188</v>
      </c>
      <c r="G1141" s="134"/>
      <c r="H1141" s="134" t="s">
        <v>454</v>
      </c>
      <c r="I1141" s="137"/>
      <c r="J1141" s="47" t="str">
        <f t="shared" si="17"/>
        <v>15</v>
      </c>
    </row>
    <row r="1142" spans="1:10" ht="15.75" hidden="1">
      <c r="A1142" s="134">
        <v>44</v>
      </c>
      <c r="B1142" s="147" t="s">
        <v>3924</v>
      </c>
      <c r="C1142" s="153" t="s">
        <v>1482</v>
      </c>
      <c r="D1142" s="154" t="s">
        <v>800</v>
      </c>
      <c r="E1142" s="133" t="s">
        <v>3386</v>
      </c>
      <c r="F1142" s="134" t="s">
        <v>188</v>
      </c>
      <c r="G1142" s="134"/>
      <c r="H1142" s="134" t="s">
        <v>474</v>
      </c>
      <c r="I1142" s="137"/>
      <c r="J1142" s="47" t="str">
        <f t="shared" si="17"/>
        <v>15</v>
      </c>
    </row>
    <row r="1143" spans="1:10" ht="15.75" hidden="1">
      <c r="A1143" s="134">
        <v>45</v>
      </c>
      <c r="B1143" s="147" t="s">
        <v>3925</v>
      </c>
      <c r="C1143" s="153" t="s">
        <v>3926</v>
      </c>
      <c r="D1143" s="154" t="s">
        <v>615</v>
      </c>
      <c r="E1143" s="133" t="s">
        <v>1825</v>
      </c>
      <c r="F1143" s="134" t="s">
        <v>188</v>
      </c>
      <c r="G1143" s="134"/>
      <c r="H1143" s="134" t="s">
        <v>474</v>
      </c>
      <c r="I1143" s="137"/>
      <c r="J1143" s="47" t="str">
        <f t="shared" si="17"/>
        <v>15</v>
      </c>
    </row>
    <row r="1144" spans="1:10" ht="15.75" hidden="1">
      <c r="A1144" s="134">
        <v>46</v>
      </c>
      <c r="B1144" s="147" t="s">
        <v>3927</v>
      </c>
      <c r="C1144" s="153" t="s">
        <v>3669</v>
      </c>
      <c r="D1144" s="154" t="s">
        <v>623</v>
      </c>
      <c r="E1144" s="133" t="s">
        <v>2538</v>
      </c>
      <c r="F1144" s="134" t="s">
        <v>188</v>
      </c>
      <c r="G1144" s="134"/>
      <c r="H1144" s="134" t="s">
        <v>474</v>
      </c>
      <c r="I1144" s="137"/>
      <c r="J1144" s="47" t="str">
        <f t="shared" si="17"/>
        <v>15</v>
      </c>
    </row>
    <row r="1145" spans="1:10" ht="15.75" hidden="1">
      <c r="A1145" s="134">
        <v>47</v>
      </c>
      <c r="B1145" s="147" t="s">
        <v>3928</v>
      </c>
      <c r="C1145" s="153" t="s">
        <v>1792</v>
      </c>
      <c r="D1145" s="154" t="s">
        <v>627</v>
      </c>
      <c r="E1145" s="133" t="s">
        <v>1308</v>
      </c>
      <c r="F1145" s="134" t="s">
        <v>188</v>
      </c>
      <c r="G1145" s="134"/>
      <c r="H1145" s="134" t="s">
        <v>474</v>
      </c>
      <c r="I1145" s="137"/>
      <c r="J1145" s="47" t="str">
        <f t="shared" si="17"/>
        <v>15</v>
      </c>
    </row>
    <row r="1146" spans="1:10" ht="15.75" hidden="1">
      <c r="A1146" s="134">
        <v>48</v>
      </c>
      <c r="B1146" s="147" t="s">
        <v>3929</v>
      </c>
      <c r="C1146" s="153" t="s">
        <v>2570</v>
      </c>
      <c r="D1146" s="154" t="s">
        <v>627</v>
      </c>
      <c r="E1146" s="133" t="s">
        <v>1921</v>
      </c>
      <c r="F1146" s="134" t="s">
        <v>188</v>
      </c>
      <c r="G1146" s="134"/>
      <c r="H1146" s="134" t="s">
        <v>474</v>
      </c>
      <c r="I1146" s="137"/>
      <c r="J1146" s="47" t="str">
        <f t="shared" si="17"/>
        <v>15</v>
      </c>
    </row>
    <row r="1147" spans="1:10" ht="15.75" hidden="1">
      <c r="A1147" s="134">
        <v>49</v>
      </c>
      <c r="B1147" s="147" t="s">
        <v>3930</v>
      </c>
      <c r="C1147" s="153" t="s">
        <v>1611</v>
      </c>
      <c r="D1147" s="154" t="s">
        <v>833</v>
      </c>
      <c r="E1147" s="133" t="s">
        <v>2042</v>
      </c>
      <c r="F1147" s="134" t="s">
        <v>188</v>
      </c>
      <c r="G1147" s="134"/>
      <c r="H1147" s="134" t="s">
        <v>474</v>
      </c>
      <c r="I1147" s="137"/>
      <c r="J1147" s="47" t="str">
        <f t="shared" si="17"/>
        <v>15</v>
      </c>
    </row>
    <row r="1148" spans="1:10" ht="15.75" hidden="1">
      <c r="A1148" s="134">
        <v>50</v>
      </c>
      <c r="B1148" s="147" t="s">
        <v>3931</v>
      </c>
      <c r="C1148" s="153" t="s">
        <v>3932</v>
      </c>
      <c r="D1148" s="154" t="s">
        <v>1011</v>
      </c>
      <c r="E1148" s="133" t="s">
        <v>1157</v>
      </c>
      <c r="F1148" s="134" t="s">
        <v>188</v>
      </c>
      <c r="G1148" s="134"/>
      <c r="H1148" s="134" t="s">
        <v>474</v>
      </c>
      <c r="I1148" s="137"/>
      <c r="J1148" s="47" t="str">
        <f t="shared" si="17"/>
        <v>15</v>
      </c>
    </row>
    <row r="1149" spans="1:10" ht="15.75" hidden="1">
      <c r="A1149" s="134">
        <v>51</v>
      </c>
      <c r="B1149" s="147" t="s">
        <v>3933</v>
      </c>
      <c r="C1149" s="153" t="s">
        <v>655</v>
      </c>
      <c r="D1149" s="154" t="s">
        <v>1018</v>
      </c>
      <c r="E1149" s="133" t="s">
        <v>1727</v>
      </c>
      <c r="F1149" s="134" t="s">
        <v>188</v>
      </c>
      <c r="G1149" s="135" t="s">
        <v>604</v>
      </c>
      <c r="H1149" s="134" t="s">
        <v>474</v>
      </c>
      <c r="I1149" s="137"/>
      <c r="J1149" s="47" t="str">
        <f t="shared" si="17"/>
        <v>15</v>
      </c>
    </row>
    <row r="1150" spans="1:10" ht="15.75" hidden="1">
      <c r="A1150" s="134">
        <v>52</v>
      </c>
      <c r="B1150" s="147" t="s">
        <v>3934</v>
      </c>
      <c r="C1150" s="153" t="s">
        <v>3250</v>
      </c>
      <c r="D1150" s="154" t="s">
        <v>854</v>
      </c>
      <c r="E1150" s="133" t="s">
        <v>1290</v>
      </c>
      <c r="F1150" s="134" t="s">
        <v>188</v>
      </c>
      <c r="G1150" s="134"/>
      <c r="H1150" s="134" t="s">
        <v>474</v>
      </c>
      <c r="I1150" s="137"/>
      <c r="J1150" s="47" t="str">
        <f t="shared" si="17"/>
        <v>15</v>
      </c>
    </row>
    <row r="1151" spans="1:10" ht="15.75" hidden="1">
      <c r="A1151" s="134">
        <v>53</v>
      </c>
      <c r="B1151" s="147" t="s">
        <v>3935</v>
      </c>
      <c r="C1151" s="153" t="s">
        <v>503</v>
      </c>
      <c r="D1151" s="154" t="s">
        <v>2947</v>
      </c>
      <c r="E1151" s="133" t="s">
        <v>2000</v>
      </c>
      <c r="F1151" s="134" t="s">
        <v>188</v>
      </c>
      <c r="G1151" s="134"/>
      <c r="H1151" s="134" t="s">
        <v>474</v>
      </c>
      <c r="I1151" s="137"/>
      <c r="J1151" s="47" t="str">
        <f t="shared" si="17"/>
        <v>15</v>
      </c>
    </row>
    <row r="1152" spans="1:10" ht="15.75" hidden="1">
      <c r="A1152" s="134">
        <v>54</v>
      </c>
      <c r="B1152" s="147" t="s">
        <v>3936</v>
      </c>
      <c r="C1152" s="153" t="s">
        <v>778</v>
      </c>
      <c r="D1152" s="154" t="s">
        <v>656</v>
      </c>
      <c r="E1152" s="133" t="s">
        <v>573</v>
      </c>
      <c r="F1152" s="134" t="s">
        <v>188</v>
      </c>
      <c r="G1152" s="134"/>
      <c r="H1152" s="134" t="s">
        <v>454</v>
      </c>
      <c r="I1152" s="138" t="s">
        <v>3937</v>
      </c>
      <c r="J1152" s="47" t="str">
        <f t="shared" si="17"/>
        <v>15</v>
      </c>
    </row>
    <row r="1153" spans="1:10" ht="15.75" hidden="1">
      <c r="A1153" s="134">
        <v>55</v>
      </c>
      <c r="B1153" s="147" t="s">
        <v>3938</v>
      </c>
      <c r="C1153" s="153" t="s">
        <v>3939</v>
      </c>
      <c r="D1153" s="154" t="s">
        <v>3940</v>
      </c>
      <c r="E1153" s="133" t="s">
        <v>1692</v>
      </c>
      <c r="F1153" s="134" t="s">
        <v>188</v>
      </c>
      <c r="G1153" s="134"/>
      <c r="H1153" s="134" t="s">
        <v>474</v>
      </c>
      <c r="I1153" s="137"/>
      <c r="J1153" s="47" t="str">
        <f t="shared" si="17"/>
        <v>15</v>
      </c>
    </row>
    <row r="1154" spans="1:10" ht="15.75" hidden="1">
      <c r="A1154" s="134">
        <v>56</v>
      </c>
      <c r="B1154" s="147" t="s">
        <v>3941</v>
      </c>
      <c r="C1154" s="153" t="s">
        <v>3322</v>
      </c>
      <c r="D1154" s="154" t="s">
        <v>3338</v>
      </c>
      <c r="E1154" s="133" t="s">
        <v>1741</v>
      </c>
      <c r="F1154" s="134" t="s">
        <v>188</v>
      </c>
      <c r="G1154" s="134"/>
      <c r="H1154" s="134" t="s">
        <v>454</v>
      </c>
      <c r="I1154" s="137"/>
      <c r="J1154" s="47" t="str">
        <f t="shared" si="17"/>
        <v>15</v>
      </c>
    </row>
    <row r="1155" spans="1:10" ht="15.75" hidden="1">
      <c r="A1155" s="134">
        <v>57</v>
      </c>
      <c r="B1155" s="147" t="s">
        <v>3942</v>
      </c>
      <c r="C1155" s="153" t="s">
        <v>3943</v>
      </c>
      <c r="D1155" s="154" t="s">
        <v>862</v>
      </c>
      <c r="E1155" s="133" t="s">
        <v>3944</v>
      </c>
      <c r="F1155" s="134" t="s">
        <v>188</v>
      </c>
      <c r="G1155" s="134"/>
      <c r="H1155" s="134" t="s">
        <v>474</v>
      </c>
      <c r="I1155" s="137"/>
      <c r="J1155" s="47" t="str">
        <f t="shared" ref="J1155:J1218" si="18">LEFT(F1155,2)</f>
        <v>15</v>
      </c>
    </row>
    <row r="1156" spans="1:10" ht="15.75" hidden="1">
      <c r="A1156" s="134">
        <v>58</v>
      </c>
      <c r="B1156" s="147" t="s">
        <v>3945</v>
      </c>
      <c r="C1156" s="153" t="s">
        <v>1776</v>
      </c>
      <c r="D1156" s="154" t="s">
        <v>1046</v>
      </c>
      <c r="E1156" s="133" t="s">
        <v>3782</v>
      </c>
      <c r="F1156" s="134" t="s">
        <v>188</v>
      </c>
      <c r="G1156" s="134"/>
      <c r="H1156" s="134" t="s">
        <v>474</v>
      </c>
      <c r="I1156" s="137"/>
      <c r="J1156" s="47" t="str">
        <f t="shared" si="18"/>
        <v>15</v>
      </c>
    </row>
    <row r="1157" spans="1:10" ht="15.75" hidden="1">
      <c r="A1157" s="134">
        <v>59</v>
      </c>
      <c r="B1157" s="147" t="s">
        <v>3946</v>
      </c>
      <c r="C1157" s="153" t="s">
        <v>3947</v>
      </c>
      <c r="D1157" s="154" t="s">
        <v>2146</v>
      </c>
      <c r="E1157" s="133" t="s">
        <v>3948</v>
      </c>
      <c r="F1157" s="134" t="s">
        <v>188</v>
      </c>
      <c r="G1157" s="134"/>
      <c r="H1157" s="134" t="s">
        <v>474</v>
      </c>
      <c r="I1157" s="137"/>
      <c r="J1157" s="47" t="str">
        <f t="shared" si="18"/>
        <v>15</v>
      </c>
    </row>
    <row r="1158" spans="1:10" ht="15.75" hidden="1">
      <c r="A1158" s="134">
        <v>1</v>
      </c>
      <c r="B1158" s="147" t="s">
        <v>3949</v>
      </c>
      <c r="C1158" s="153" t="s">
        <v>3950</v>
      </c>
      <c r="D1158" s="154" t="s">
        <v>460</v>
      </c>
      <c r="E1158" s="133" t="s">
        <v>1094</v>
      </c>
      <c r="F1158" s="136" t="s">
        <v>201</v>
      </c>
      <c r="G1158" s="134"/>
      <c r="H1158" s="134" t="s">
        <v>474</v>
      </c>
      <c r="I1158" s="137"/>
      <c r="J1158" s="47" t="str">
        <f t="shared" si="18"/>
        <v>15</v>
      </c>
    </row>
    <row r="1159" spans="1:10" ht="15.75" hidden="1">
      <c r="A1159" s="134">
        <v>2</v>
      </c>
      <c r="B1159" s="147" t="s">
        <v>3951</v>
      </c>
      <c r="C1159" s="153" t="s">
        <v>2840</v>
      </c>
      <c r="D1159" s="154" t="s">
        <v>3049</v>
      </c>
      <c r="E1159" s="133" t="s">
        <v>1043</v>
      </c>
      <c r="F1159" s="134" t="s">
        <v>201</v>
      </c>
      <c r="G1159" s="134"/>
      <c r="H1159" s="134" t="s">
        <v>474</v>
      </c>
      <c r="I1159" s="137"/>
      <c r="J1159" s="47" t="str">
        <f t="shared" si="18"/>
        <v>15</v>
      </c>
    </row>
    <row r="1160" spans="1:10" ht="15.75" hidden="1">
      <c r="A1160" s="134">
        <v>3</v>
      </c>
      <c r="B1160" s="147" t="s">
        <v>3952</v>
      </c>
      <c r="C1160" s="153" t="s">
        <v>578</v>
      </c>
      <c r="D1160" s="154" t="s">
        <v>468</v>
      </c>
      <c r="E1160" s="133" t="s">
        <v>635</v>
      </c>
      <c r="F1160" s="134" t="s">
        <v>201</v>
      </c>
      <c r="G1160" s="134"/>
      <c r="H1160" s="134" t="s">
        <v>454</v>
      </c>
      <c r="I1160" s="137"/>
      <c r="J1160" s="47" t="str">
        <f t="shared" si="18"/>
        <v>15</v>
      </c>
    </row>
    <row r="1161" spans="1:10" ht="15.75" hidden="1">
      <c r="A1161" s="134">
        <v>4</v>
      </c>
      <c r="B1161" s="147" t="s">
        <v>3953</v>
      </c>
      <c r="C1161" s="153" t="s">
        <v>2073</v>
      </c>
      <c r="D1161" s="154" t="s">
        <v>1915</v>
      </c>
      <c r="E1161" s="133" t="s">
        <v>2119</v>
      </c>
      <c r="F1161" s="134" t="s">
        <v>201</v>
      </c>
      <c r="G1161" s="134"/>
      <c r="H1161" s="134" t="s">
        <v>474</v>
      </c>
      <c r="I1161" s="137"/>
      <c r="J1161" s="47" t="str">
        <f t="shared" si="18"/>
        <v>15</v>
      </c>
    </row>
    <row r="1162" spans="1:10" ht="15.75" hidden="1">
      <c r="A1162" s="134">
        <v>5</v>
      </c>
      <c r="B1162" s="147" t="s">
        <v>3954</v>
      </c>
      <c r="C1162" s="153" t="s">
        <v>1377</v>
      </c>
      <c r="D1162" s="154" t="s">
        <v>1072</v>
      </c>
      <c r="E1162" s="133" t="s">
        <v>1440</v>
      </c>
      <c r="F1162" s="134" t="s">
        <v>201</v>
      </c>
      <c r="G1162" s="134"/>
      <c r="H1162" s="134" t="s">
        <v>474</v>
      </c>
      <c r="I1162" s="137"/>
      <c r="J1162" s="47" t="str">
        <f t="shared" si="18"/>
        <v>15</v>
      </c>
    </row>
    <row r="1163" spans="1:10" ht="15.75" hidden="1">
      <c r="A1163" s="134">
        <v>6</v>
      </c>
      <c r="B1163" s="147" t="s">
        <v>3955</v>
      </c>
      <c r="C1163" s="153" t="s">
        <v>1737</v>
      </c>
      <c r="D1163" s="154" t="s">
        <v>481</v>
      </c>
      <c r="E1163" s="133" t="s">
        <v>1547</v>
      </c>
      <c r="F1163" s="134" t="s">
        <v>201</v>
      </c>
      <c r="G1163" s="135" t="s">
        <v>43</v>
      </c>
      <c r="H1163" s="134" t="s">
        <v>474</v>
      </c>
      <c r="I1163" s="137"/>
      <c r="J1163" s="47" t="str">
        <f t="shared" si="18"/>
        <v>15</v>
      </c>
    </row>
    <row r="1164" spans="1:10" ht="15.75" hidden="1">
      <c r="A1164" s="134">
        <v>7</v>
      </c>
      <c r="B1164" s="147" t="s">
        <v>3956</v>
      </c>
      <c r="C1164" s="153" t="s">
        <v>1484</v>
      </c>
      <c r="D1164" s="154" t="s">
        <v>481</v>
      </c>
      <c r="E1164" s="133" t="s">
        <v>3957</v>
      </c>
      <c r="F1164" s="134" t="s">
        <v>201</v>
      </c>
      <c r="G1164" s="134"/>
      <c r="H1164" s="134" t="s">
        <v>474</v>
      </c>
      <c r="I1164" s="137"/>
      <c r="J1164" s="47" t="str">
        <f t="shared" si="18"/>
        <v>15</v>
      </c>
    </row>
    <row r="1165" spans="1:10" ht="15.75" hidden="1">
      <c r="A1165" s="134">
        <v>8</v>
      </c>
      <c r="B1165" s="147" t="s">
        <v>3958</v>
      </c>
      <c r="C1165" s="153" t="s">
        <v>3959</v>
      </c>
      <c r="D1165" s="154" t="s">
        <v>481</v>
      </c>
      <c r="E1165" s="133" t="s">
        <v>873</v>
      </c>
      <c r="F1165" s="134" t="s">
        <v>201</v>
      </c>
      <c r="G1165" s="134"/>
      <c r="H1165" s="134" t="s">
        <v>474</v>
      </c>
      <c r="I1165" s="137"/>
      <c r="J1165" s="47" t="str">
        <f t="shared" si="18"/>
        <v>15</v>
      </c>
    </row>
    <row r="1166" spans="1:10" ht="15.75" hidden="1">
      <c r="A1166" s="134">
        <v>9</v>
      </c>
      <c r="B1166" s="147" t="s">
        <v>3960</v>
      </c>
      <c r="C1166" s="153" t="s">
        <v>3961</v>
      </c>
      <c r="D1166" s="154" t="s">
        <v>481</v>
      </c>
      <c r="E1166" s="133" t="s">
        <v>780</v>
      </c>
      <c r="F1166" s="134" t="s">
        <v>201</v>
      </c>
      <c r="G1166" s="134"/>
      <c r="H1166" s="134" t="s">
        <v>474</v>
      </c>
      <c r="I1166" s="137"/>
      <c r="J1166" s="47" t="str">
        <f t="shared" si="18"/>
        <v>15</v>
      </c>
    </row>
    <row r="1167" spans="1:10" ht="15.75" hidden="1">
      <c r="A1167" s="134">
        <v>10</v>
      </c>
      <c r="B1167" s="147" t="s">
        <v>3962</v>
      </c>
      <c r="C1167" s="153" t="s">
        <v>1632</v>
      </c>
      <c r="D1167" s="154" t="s">
        <v>1079</v>
      </c>
      <c r="E1167" s="133" t="s">
        <v>3963</v>
      </c>
      <c r="F1167" s="134" t="s">
        <v>201</v>
      </c>
      <c r="G1167" s="134"/>
      <c r="H1167" s="134" t="s">
        <v>474</v>
      </c>
      <c r="I1167" s="137"/>
      <c r="J1167" s="47" t="str">
        <f t="shared" si="18"/>
        <v>15</v>
      </c>
    </row>
    <row r="1168" spans="1:10" ht="15.75" hidden="1">
      <c r="A1168" s="134">
        <v>11</v>
      </c>
      <c r="B1168" s="147" t="s">
        <v>3964</v>
      </c>
      <c r="C1168" s="153" t="s">
        <v>755</v>
      </c>
      <c r="D1168" s="154" t="s">
        <v>3965</v>
      </c>
      <c r="E1168" s="133" t="s">
        <v>558</v>
      </c>
      <c r="F1168" s="134" t="s">
        <v>201</v>
      </c>
      <c r="G1168" s="134"/>
      <c r="H1168" s="134" t="s">
        <v>454</v>
      </c>
      <c r="I1168" s="137"/>
      <c r="J1168" s="47" t="str">
        <f t="shared" si="18"/>
        <v>15</v>
      </c>
    </row>
    <row r="1169" spans="1:10" ht="15.75" hidden="1">
      <c r="A1169" s="134">
        <v>12</v>
      </c>
      <c r="B1169" s="147" t="s">
        <v>3966</v>
      </c>
      <c r="C1169" s="153" t="s">
        <v>3967</v>
      </c>
      <c r="D1169" s="154" t="s">
        <v>3569</v>
      </c>
      <c r="E1169" s="133" t="s">
        <v>1704</v>
      </c>
      <c r="F1169" s="134" t="s">
        <v>201</v>
      </c>
      <c r="G1169" s="134"/>
      <c r="H1169" s="134" t="s">
        <v>454</v>
      </c>
      <c r="I1169" s="137"/>
      <c r="J1169" s="47" t="str">
        <f t="shared" si="18"/>
        <v>15</v>
      </c>
    </row>
    <row r="1170" spans="1:10" ht="15.75" hidden="1">
      <c r="A1170" s="134">
        <v>13</v>
      </c>
      <c r="B1170" s="147" t="s">
        <v>3968</v>
      </c>
      <c r="C1170" s="153" t="s">
        <v>3969</v>
      </c>
      <c r="D1170" s="154" t="s">
        <v>1249</v>
      </c>
      <c r="E1170" s="133" t="s">
        <v>3259</v>
      </c>
      <c r="F1170" s="134" t="s">
        <v>201</v>
      </c>
      <c r="G1170" s="134"/>
      <c r="H1170" s="134" t="s">
        <v>474</v>
      </c>
      <c r="I1170" s="137"/>
      <c r="J1170" s="47" t="str">
        <f t="shared" si="18"/>
        <v>15</v>
      </c>
    </row>
    <row r="1171" spans="1:10" ht="15.75" hidden="1">
      <c r="A1171" s="134">
        <v>14</v>
      </c>
      <c r="B1171" s="147" t="s">
        <v>3970</v>
      </c>
      <c r="C1171" s="153" t="s">
        <v>3971</v>
      </c>
      <c r="D1171" s="154" t="s">
        <v>687</v>
      </c>
      <c r="E1171" s="133" t="s">
        <v>3064</v>
      </c>
      <c r="F1171" s="134" t="s">
        <v>201</v>
      </c>
      <c r="G1171" s="134"/>
      <c r="H1171" s="134" t="s">
        <v>474</v>
      </c>
      <c r="I1171" s="137"/>
      <c r="J1171" s="47" t="str">
        <f t="shared" si="18"/>
        <v>15</v>
      </c>
    </row>
    <row r="1172" spans="1:10" ht="15.75" hidden="1">
      <c r="A1172" s="134">
        <v>15</v>
      </c>
      <c r="B1172" s="147" t="s">
        <v>3972</v>
      </c>
      <c r="C1172" s="153" t="s">
        <v>1678</v>
      </c>
      <c r="D1172" s="154" t="s">
        <v>3973</v>
      </c>
      <c r="E1172" s="133" t="s">
        <v>922</v>
      </c>
      <c r="F1172" s="134" t="s">
        <v>201</v>
      </c>
      <c r="G1172" s="134"/>
      <c r="H1172" s="134" t="s">
        <v>474</v>
      </c>
      <c r="I1172" s="137"/>
      <c r="J1172" s="47" t="str">
        <f t="shared" si="18"/>
        <v>15</v>
      </c>
    </row>
    <row r="1173" spans="1:10" ht="15.75" hidden="1">
      <c r="A1173" s="134">
        <v>16</v>
      </c>
      <c r="B1173" s="147" t="s">
        <v>3974</v>
      </c>
      <c r="C1173" s="153" t="s">
        <v>568</v>
      </c>
      <c r="D1173" s="154" t="s">
        <v>1088</v>
      </c>
      <c r="E1173" s="133" t="s">
        <v>1480</v>
      </c>
      <c r="F1173" s="134" t="s">
        <v>201</v>
      </c>
      <c r="G1173" s="134"/>
      <c r="H1173" s="134" t="s">
        <v>474</v>
      </c>
      <c r="I1173" s="137"/>
      <c r="J1173" s="47" t="str">
        <f t="shared" si="18"/>
        <v>15</v>
      </c>
    </row>
    <row r="1174" spans="1:10" ht="15.75" hidden="1">
      <c r="A1174" s="134">
        <v>17</v>
      </c>
      <c r="B1174" s="147" t="s">
        <v>3975</v>
      </c>
      <c r="C1174" s="153" t="s">
        <v>500</v>
      </c>
      <c r="D1174" s="154" t="s">
        <v>1820</v>
      </c>
      <c r="E1174" s="133" t="s">
        <v>1521</v>
      </c>
      <c r="F1174" s="134" t="s">
        <v>201</v>
      </c>
      <c r="G1174" s="134"/>
      <c r="H1174" s="134" t="s">
        <v>454</v>
      </c>
      <c r="I1174" s="137"/>
      <c r="J1174" s="47" t="str">
        <f t="shared" si="18"/>
        <v>15</v>
      </c>
    </row>
    <row r="1175" spans="1:10" ht="15.75" hidden="1">
      <c r="A1175" s="134">
        <v>18</v>
      </c>
      <c r="B1175" s="147" t="s">
        <v>3976</v>
      </c>
      <c r="C1175" s="153" t="s">
        <v>786</v>
      </c>
      <c r="D1175" s="154" t="s">
        <v>2441</v>
      </c>
      <c r="E1175" s="133" t="s">
        <v>3124</v>
      </c>
      <c r="F1175" s="134" t="s">
        <v>201</v>
      </c>
      <c r="G1175" s="134"/>
      <c r="H1175" s="134" t="s">
        <v>474</v>
      </c>
      <c r="I1175" s="137"/>
      <c r="J1175" s="47" t="str">
        <f t="shared" si="18"/>
        <v>15</v>
      </c>
    </row>
    <row r="1176" spans="1:10" ht="15.75" hidden="1">
      <c r="A1176" s="134">
        <v>19</v>
      </c>
      <c r="B1176" s="147" t="s">
        <v>3977</v>
      </c>
      <c r="C1176" s="153" t="s">
        <v>3978</v>
      </c>
      <c r="D1176" s="154" t="s">
        <v>3979</v>
      </c>
      <c r="E1176" s="133" t="s">
        <v>1299</v>
      </c>
      <c r="F1176" s="134" t="s">
        <v>201</v>
      </c>
      <c r="G1176" s="134"/>
      <c r="H1176" s="134" t="s">
        <v>474</v>
      </c>
      <c r="I1176" s="137"/>
      <c r="J1176" s="47" t="str">
        <f t="shared" si="18"/>
        <v>15</v>
      </c>
    </row>
    <row r="1177" spans="1:10" ht="15.75" hidden="1">
      <c r="A1177" s="134">
        <v>20</v>
      </c>
      <c r="B1177" s="147" t="s">
        <v>3980</v>
      </c>
      <c r="C1177" s="153" t="s">
        <v>3981</v>
      </c>
      <c r="D1177" s="154" t="s">
        <v>911</v>
      </c>
      <c r="E1177" s="133" t="s">
        <v>1259</v>
      </c>
      <c r="F1177" s="134" t="s">
        <v>201</v>
      </c>
      <c r="G1177" s="134"/>
      <c r="H1177" s="134" t="s">
        <v>474</v>
      </c>
      <c r="I1177" s="137"/>
      <c r="J1177" s="47" t="str">
        <f t="shared" si="18"/>
        <v>15</v>
      </c>
    </row>
    <row r="1178" spans="1:10" ht="15.75" hidden="1">
      <c r="A1178" s="134">
        <v>21</v>
      </c>
      <c r="B1178" s="147" t="s">
        <v>3982</v>
      </c>
      <c r="C1178" s="153" t="s">
        <v>1276</v>
      </c>
      <c r="D1178" s="154" t="s">
        <v>532</v>
      </c>
      <c r="E1178" s="133" t="s">
        <v>2821</v>
      </c>
      <c r="F1178" s="134" t="s">
        <v>201</v>
      </c>
      <c r="G1178" s="134"/>
      <c r="H1178" s="134" t="s">
        <v>474</v>
      </c>
      <c r="I1178" s="137"/>
      <c r="J1178" s="47" t="str">
        <f t="shared" si="18"/>
        <v>15</v>
      </c>
    </row>
    <row r="1179" spans="1:10" ht="15.75" hidden="1">
      <c r="A1179" s="134">
        <v>22</v>
      </c>
      <c r="B1179" s="147" t="s">
        <v>3983</v>
      </c>
      <c r="C1179" s="153" t="s">
        <v>1120</v>
      </c>
      <c r="D1179" s="154" t="s">
        <v>532</v>
      </c>
      <c r="E1179" s="133" t="s">
        <v>1586</v>
      </c>
      <c r="F1179" s="134" t="s">
        <v>201</v>
      </c>
      <c r="G1179" s="134"/>
      <c r="H1179" s="134" t="s">
        <v>474</v>
      </c>
      <c r="I1179" s="137"/>
      <c r="J1179" s="47" t="str">
        <f t="shared" si="18"/>
        <v>15</v>
      </c>
    </row>
    <row r="1180" spans="1:10" ht="15.75" hidden="1">
      <c r="A1180" s="134">
        <v>23</v>
      </c>
      <c r="B1180" s="147" t="s">
        <v>3984</v>
      </c>
      <c r="C1180" s="153" t="s">
        <v>786</v>
      </c>
      <c r="D1180" s="154" t="s">
        <v>2226</v>
      </c>
      <c r="E1180" s="133" t="s">
        <v>1643</v>
      </c>
      <c r="F1180" s="134" t="s">
        <v>201</v>
      </c>
      <c r="G1180" s="134"/>
      <c r="H1180" s="134" t="s">
        <v>474</v>
      </c>
      <c r="I1180" s="137"/>
      <c r="J1180" s="47" t="str">
        <f t="shared" si="18"/>
        <v>15</v>
      </c>
    </row>
    <row r="1181" spans="1:10" ht="15.75" hidden="1">
      <c r="A1181" s="134">
        <v>24</v>
      </c>
      <c r="B1181" s="147" t="s">
        <v>3985</v>
      </c>
      <c r="C1181" s="153" t="s">
        <v>1819</v>
      </c>
      <c r="D1181" s="154" t="s">
        <v>536</v>
      </c>
      <c r="E1181" s="133" t="s">
        <v>3986</v>
      </c>
      <c r="F1181" s="134" t="s">
        <v>201</v>
      </c>
      <c r="G1181" s="134"/>
      <c r="H1181" s="134" t="s">
        <v>474</v>
      </c>
      <c r="I1181" s="137"/>
      <c r="J1181" s="47" t="str">
        <f t="shared" si="18"/>
        <v>15</v>
      </c>
    </row>
    <row r="1182" spans="1:10" ht="15.75" hidden="1">
      <c r="A1182" s="134">
        <v>25</v>
      </c>
      <c r="B1182" s="147" t="s">
        <v>3987</v>
      </c>
      <c r="C1182" s="153" t="s">
        <v>3354</v>
      </c>
      <c r="D1182" s="154" t="s">
        <v>3174</v>
      </c>
      <c r="E1182" s="133" t="s">
        <v>3467</v>
      </c>
      <c r="F1182" s="134" t="s">
        <v>201</v>
      </c>
      <c r="G1182" s="134"/>
      <c r="H1182" s="134" t="s">
        <v>474</v>
      </c>
      <c r="I1182" s="137"/>
      <c r="J1182" s="47" t="str">
        <f t="shared" si="18"/>
        <v>15</v>
      </c>
    </row>
    <row r="1183" spans="1:10" ht="15.75" hidden="1">
      <c r="A1183" s="134">
        <v>26</v>
      </c>
      <c r="B1183" s="147" t="s">
        <v>3988</v>
      </c>
      <c r="C1183" s="153" t="s">
        <v>3989</v>
      </c>
      <c r="D1183" s="154" t="s">
        <v>941</v>
      </c>
      <c r="E1183" s="133" t="s">
        <v>3990</v>
      </c>
      <c r="F1183" s="134" t="s">
        <v>201</v>
      </c>
      <c r="G1183" s="134"/>
      <c r="H1183" s="134" t="s">
        <v>474</v>
      </c>
      <c r="I1183" s="137"/>
      <c r="J1183" s="47" t="str">
        <f t="shared" si="18"/>
        <v>15</v>
      </c>
    </row>
    <row r="1184" spans="1:10" ht="15.75" hidden="1">
      <c r="A1184" s="134">
        <v>27</v>
      </c>
      <c r="B1184" s="147" t="s">
        <v>3991</v>
      </c>
      <c r="C1184" s="153" t="s">
        <v>741</v>
      </c>
      <c r="D1184" s="154" t="s">
        <v>2558</v>
      </c>
      <c r="E1184" s="133" t="s">
        <v>2082</v>
      </c>
      <c r="F1184" s="134" t="s">
        <v>201</v>
      </c>
      <c r="G1184" s="134"/>
      <c r="H1184" s="134" t="s">
        <v>454</v>
      </c>
      <c r="I1184" s="137"/>
      <c r="J1184" s="47" t="str">
        <f t="shared" si="18"/>
        <v>15</v>
      </c>
    </row>
    <row r="1185" spans="1:10" ht="15.75" hidden="1">
      <c r="A1185" s="134">
        <v>28</v>
      </c>
      <c r="B1185" s="147" t="s">
        <v>3992</v>
      </c>
      <c r="C1185" s="153" t="s">
        <v>3669</v>
      </c>
      <c r="D1185" s="154" t="s">
        <v>561</v>
      </c>
      <c r="E1185" s="133" t="s">
        <v>1250</v>
      </c>
      <c r="F1185" s="134" t="s">
        <v>201</v>
      </c>
      <c r="G1185" s="134"/>
      <c r="H1185" s="134" t="s">
        <v>474</v>
      </c>
      <c r="I1185" s="137"/>
      <c r="J1185" s="47" t="str">
        <f t="shared" si="18"/>
        <v>15</v>
      </c>
    </row>
    <row r="1186" spans="1:10" ht="15.75" hidden="1">
      <c r="A1186" s="134">
        <v>29</v>
      </c>
      <c r="B1186" s="147" t="s">
        <v>3993</v>
      </c>
      <c r="C1186" s="153" t="s">
        <v>3994</v>
      </c>
      <c r="D1186" s="154" t="s">
        <v>565</v>
      </c>
      <c r="E1186" s="133" t="s">
        <v>1235</v>
      </c>
      <c r="F1186" s="134" t="s">
        <v>201</v>
      </c>
      <c r="G1186" s="134"/>
      <c r="H1186" s="134" t="s">
        <v>474</v>
      </c>
      <c r="I1186" s="137"/>
      <c r="J1186" s="47" t="str">
        <f t="shared" si="18"/>
        <v>15</v>
      </c>
    </row>
    <row r="1187" spans="1:10" ht="15.75" hidden="1">
      <c r="A1187" s="134">
        <v>30</v>
      </c>
      <c r="B1187" s="147" t="s">
        <v>3995</v>
      </c>
      <c r="C1187" s="153" t="s">
        <v>3996</v>
      </c>
      <c r="D1187" s="154" t="s">
        <v>745</v>
      </c>
      <c r="E1187" s="133" t="s">
        <v>2037</v>
      </c>
      <c r="F1187" s="134" t="s">
        <v>201</v>
      </c>
      <c r="G1187" s="134"/>
      <c r="H1187" s="134" t="s">
        <v>474</v>
      </c>
      <c r="I1187" s="137"/>
      <c r="J1187" s="47" t="str">
        <f t="shared" si="18"/>
        <v>15</v>
      </c>
    </row>
    <row r="1188" spans="1:10" ht="15.75" hidden="1">
      <c r="A1188" s="134">
        <v>31</v>
      </c>
      <c r="B1188" s="147" t="s">
        <v>3997</v>
      </c>
      <c r="C1188" s="153" t="s">
        <v>3998</v>
      </c>
      <c r="D1188" s="154" t="s">
        <v>763</v>
      </c>
      <c r="E1188" s="133" t="s">
        <v>2562</v>
      </c>
      <c r="F1188" s="134" t="s">
        <v>201</v>
      </c>
      <c r="G1188" s="135" t="s">
        <v>483</v>
      </c>
      <c r="H1188" s="134" t="s">
        <v>474</v>
      </c>
      <c r="I1188" s="137"/>
      <c r="J1188" s="47" t="str">
        <f t="shared" si="18"/>
        <v>15</v>
      </c>
    </row>
    <row r="1189" spans="1:10" ht="15.75" hidden="1">
      <c r="A1189" s="134">
        <v>32</v>
      </c>
      <c r="B1189" s="147" t="s">
        <v>3999</v>
      </c>
      <c r="C1189" s="153" t="s">
        <v>4000</v>
      </c>
      <c r="D1189" s="154" t="s">
        <v>970</v>
      </c>
      <c r="E1189" s="133" t="s">
        <v>1128</v>
      </c>
      <c r="F1189" s="134" t="s">
        <v>201</v>
      </c>
      <c r="G1189" s="134"/>
      <c r="H1189" s="134" t="s">
        <v>474</v>
      </c>
      <c r="I1189" s="137"/>
      <c r="J1189" s="47" t="str">
        <f t="shared" si="18"/>
        <v>15</v>
      </c>
    </row>
    <row r="1190" spans="1:10" ht="15.75" hidden="1">
      <c r="A1190" s="134">
        <v>33</v>
      </c>
      <c r="B1190" s="147" t="s">
        <v>4001</v>
      </c>
      <c r="C1190" s="153" t="s">
        <v>510</v>
      </c>
      <c r="D1190" s="154" t="s">
        <v>970</v>
      </c>
      <c r="E1190" s="133" t="s">
        <v>1209</v>
      </c>
      <c r="F1190" s="134" t="s">
        <v>201</v>
      </c>
      <c r="G1190" s="134"/>
      <c r="H1190" s="134" t="s">
        <v>474</v>
      </c>
      <c r="I1190" s="137"/>
      <c r="J1190" s="47" t="str">
        <f t="shared" si="18"/>
        <v>15</v>
      </c>
    </row>
    <row r="1191" spans="1:10" ht="15.75" hidden="1">
      <c r="A1191" s="134">
        <v>34</v>
      </c>
      <c r="B1191" s="147" t="s">
        <v>4002</v>
      </c>
      <c r="C1191" s="153" t="s">
        <v>4003</v>
      </c>
      <c r="D1191" s="154" t="s">
        <v>4004</v>
      </c>
      <c r="E1191" s="133" t="s">
        <v>827</v>
      </c>
      <c r="F1191" s="134" t="s">
        <v>201</v>
      </c>
      <c r="G1191" s="134" t="s">
        <v>2088</v>
      </c>
      <c r="H1191" s="134" t="s">
        <v>454</v>
      </c>
      <c r="I1191" s="138" t="s">
        <v>604</v>
      </c>
      <c r="J1191" s="47" t="str">
        <f t="shared" si="18"/>
        <v>15</v>
      </c>
    </row>
    <row r="1192" spans="1:10" ht="15.75" hidden="1">
      <c r="A1192" s="134">
        <v>35</v>
      </c>
      <c r="B1192" s="147" t="s">
        <v>4005</v>
      </c>
      <c r="C1192" s="153" t="s">
        <v>4006</v>
      </c>
      <c r="D1192" s="154" t="s">
        <v>587</v>
      </c>
      <c r="E1192" s="133" t="s">
        <v>1925</v>
      </c>
      <c r="F1192" s="134" t="s">
        <v>201</v>
      </c>
      <c r="G1192" s="134"/>
      <c r="H1192" s="134" t="s">
        <v>454</v>
      </c>
      <c r="I1192" s="137"/>
      <c r="J1192" s="47" t="str">
        <f t="shared" si="18"/>
        <v>15</v>
      </c>
    </row>
    <row r="1193" spans="1:10" ht="15.75" hidden="1">
      <c r="A1193" s="134">
        <v>36</v>
      </c>
      <c r="B1193" s="147" t="s">
        <v>4007</v>
      </c>
      <c r="C1193" s="153" t="s">
        <v>4008</v>
      </c>
      <c r="D1193" s="154" t="s">
        <v>988</v>
      </c>
      <c r="E1193" s="133" t="s">
        <v>707</v>
      </c>
      <c r="F1193" s="134" t="s">
        <v>201</v>
      </c>
      <c r="G1193" s="134"/>
      <c r="H1193" s="134" t="s">
        <v>454</v>
      </c>
      <c r="I1193" s="137"/>
      <c r="J1193" s="47" t="str">
        <f t="shared" si="18"/>
        <v>15</v>
      </c>
    </row>
    <row r="1194" spans="1:10" ht="15.75" hidden="1">
      <c r="A1194" s="134">
        <v>37</v>
      </c>
      <c r="B1194" s="147" t="s">
        <v>4009</v>
      </c>
      <c r="C1194" s="153" t="s">
        <v>471</v>
      </c>
      <c r="D1194" s="154" t="s">
        <v>995</v>
      </c>
      <c r="E1194" s="133" t="s">
        <v>4010</v>
      </c>
      <c r="F1194" s="134" t="s">
        <v>201</v>
      </c>
      <c r="G1194" s="134"/>
      <c r="H1194" s="134" t="s">
        <v>474</v>
      </c>
      <c r="I1194" s="137"/>
      <c r="J1194" s="47" t="str">
        <f t="shared" si="18"/>
        <v>15</v>
      </c>
    </row>
    <row r="1195" spans="1:10" ht="15.75" hidden="1">
      <c r="A1195" s="134">
        <v>38</v>
      </c>
      <c r="B1195" s="147" t="s">
        <v>4011</v>
      </c>
      <c r="C1195" s="153" t="s">
        <v>4012</v>
      </c>
      <c r="D1195" s="154" t="s">
        <v>611</v>
      </c>
      <c r="E1195" s="133" t="s">
        <v>3413</v>
      </c>
      <c r="F1195" s="134" t="s">
        <v>201</v>
      </c>
      <c r="G1195" s="134"/>
      <c r="H1195" s="134" t="s">
        <v>474</v>
      </c>
      <c r="I1195" s="137"/>
      <c r="J1195" s="47" t="str">
        <f t="shared" si="18"/>
        <v>15</v>
      </c>
    </row>
    <row r="1196" spans="1:10" ht="15.75" hidden="1">
      <c r="A1196" s="134">
        <v>39</v>
      </c>
      <c r="B1196" s="147" t="s">
        <v>4013</v>
      </c>
      <c r="C1196" s="153" t="s">
        <v>1894</v>
      </c>
      <c r="D1196" s="154" t="s">
        <v>615</v>
      </c>
      <c r="E1196" s="133" t="s">
        <v>676</v>
      </c>
      <c r="F1196" s="134" t="s">
        <v>201</v>
      </c>
      <c r="G1196" s="134"/>
      <c r="H1196" s="134" t="s">
        <v>474</v>
      </c>
      <c r="I1196" s="137"/>
      <c r="J1196" s="47" t="str">
        <f t="shared" si="18"/>
        <v>15</v>
      </c>
    </row>
    <row r="1197" spans="1:10" ht="15.75" hidden="1">
      <c r="A1197" s="134">
        <v>40</v>
      </c>
      <c r="B1197" s="147" t="s">
        <v>4014</v>
      </c>
      <c r="C1197" s="153" t="s">
        <v>4015</v>
      </c>
      <c r="D1197" s="154" t="s">
        <v>615</v>
      </c>
      <c r="E1197" s="133" t="s">
        <v>4016</v>
      </c>
      <c r="F1197" s="134" t="s">
        <v>201</v>
      </c>
      <c r="G1197" s="134"/>
      <c r="H1197" s="134" t="s">
        <v>474</v>
      </c>
      <c r="I1197" s="137"/>
      <c r="J1197" s="47" t="str">
        <f t="shared" si="18"/>
        <v>15</v>
      </c>
    </row>
    <row r="1198" spans="1:10" ht="15.75" hidden="1">
      <c r="A1198" s="134">
        <v>41</v>
      </c>
      <c r="B1198" s="147" t="s">
        <v>4017</v>
      </c>
      <c r="C1198" s="153" t="s">
        <v>1014</v>
      </c>
      <c r="D1198" s="154" t="s">
        <v>627</v>
      </c>
      <c r="E1198" s="133" t="s">
        <v>3158</v>
      </c>
      <c r="F1198" s="134" t="s">
        <v>201</v>
      </c>
      <c r="G1198" s="134"/>
      <c r="H1198" s="134" t="s">
        <v>474</v>
      </c>
      <c r="I1198" s="137"/>
      <c r="J1198" s="47" t="str">
        <f t="shared" si="18"/>
        <v>15</v>
      </c>
    </row>
    <row r="1199" spans="1:10" ht="15.75" hidden="1">
      <c r="A1199" s="134">
        <v>42</v>
      </c>
      <c r="B1199" s="147" t="s">
        <v>4018</v>
      </c>
      <c r="C1199" s="153" t="s">
        <v>3581</v>
      </c>
      <c r="D1199" s="154" t="s">
        <v>821</v>
      </c>
      <c r="E1199" s="133" t="s">
        <v>2682</v>
      </c>
      <c r="F1199" s="134" t="s">
        <v>201</v>
      </c>
      <c r="G1199" s="134"/>
      <c r="H1199" s="134" t="s">
        <v>474</v>
      </c>
      <c r="I1199" s="137"/>
      <c r="J1199" s="47" t="str">
        <f t="shared" si="18"/>
        <v>15</v>
      </c>
    </row>
    <row r="1200" spans="1:10" ht="15.75" hidden="1">
      <c r="A1200" s="134">
        <v>43</v>
      </c>
      <c r="B1200" s="147" t="s">
        <v>4019</v>
      </c>
      <c r="C1200" s="153" t="s">
        <v>4020</v>
      </c>
      <c r="D1200" s="154" t="s">
        <v>631</v>
      </c>
      <c r="E1200" s="133" t="s">
        <v>1469</v>
      </c>
      <c r="F1200" s="134" t="s">
        <v>201</v>
      </c>
      <c r="G1200" s="134"/>
      <c r="H1200" s="134" t="s">
        <v>454</v>
      </c>
      <c r="I1200" s="137"/>
      <c r="J1200" s="47" t="str">
        <f t="shared" si="18"/>
        <v>15</v>
      </c>
    </row>
    <row r="1201" spans="1:10" ht="15.75" hidden="1">
      <c r="A1201" s="134">
        <v>44</v>
      </c>
      <c r="B1201" s="147" t="s">
        <v>4021</v>
      </c>
      <c r="C1201" s="153" t="s">
        <v>4022</v>
      </c>
      <c r="D1201" s="154" t="s">
        <v>833</v>
      </c>
      <c r="E1201" s="133" t="s">
        <v>4023</v>
      </c>
      <c r="F1201" s="134" t="s">
        <v>201</v>
      </c>
      <c r="G1201" s="134"/>
      <c r="H1201" s="134" t="s">
        <v>474</v>
      </c>
      <c r="I1201" s="137"/>
      <c r="J1201" s="47" t="str">
        <f t="shared" si="18"/>
        <v>15</v>
      </c>
    </row>
    <row r="1202" spans="1:10" ht="15.75" hidden="1">
      <c r="A1202" s="134">
        <v>45</v>
      </c>
      <c r="B1202" s="147" t="s">
        <v>4024</v>
      </c>
      <c r="C1202" s="153" t="s">
        <v>682</v>
      </c>
      <c r="D1202" s="154" t="s">
        <v>644</v>
      </c>
      <c r="E1202" s="133" t="s">
        <v>1672</v>
      </c>
      <c r="F1202" s="134" t="s">
        <v>201</v>
      </c>
      <c r="G1202" s="134"/>
      <c r="H1202" s="134" t="s">
        <v>454</v>
      </c>
      <c r="I1202" s="137"/>
      <c r="J1202" s="47" t="str">
        <f t="shared" si="18"/>
        <v>15</v>
      </c>
    </row>
    <row r="1203" spans="1:10" ht="15.75" hidden="1">
      <c r="A1203" s="134">
        <v>46</v>
      </c>
      <c r="B1203" s="147" t="s">
        <v>4025</v>
      </c>
      <c r="C1203" s="153" t="s">
        <v>2269</v>
      </c>
      <c r="D1203" s="154" t="s">
        <v>644</v>
      </c>
      <c r="E1203" s="133" t="s">
        <v>1930</v>
      </c>
      <c r="F1203" s="134" t="s">
        <v>201</v>
      </c>
      <c r="G1203" s="134"/>
      <c r="H1203" s="134" t="s">
        <v>474</v>
      </c>
      <c r="I1203" s="137"/>
      <c r="J1203" s="47" t="str">
        <f t="shared" si="18"/>
        <v>15</v>
      </c>
    </row>
    <row r="1204" spans="1:10" ht="15.75" hidden="1">
      <c r="A1204" s="134">
        <v>47</v>
      </c>
      <c r="B1204" s="147" t="s">
        <v>4026</v>
      </c>
      <c r="C1204" s="153" t="s">
        <v>630</v>
      </c>
      <c r="D1204" s="154" t="s">
        <v>1018</v>
      </c>
      <c r="E1204" s="133" t="s">
        <v>906</v>
      </c>
      <c r="F1204" s="134" t="s">
        <v>201</v>
      </c>
      <c r="G1204" s="134"/>
      <c r="H1204" s="134" t="s">
        <v>474</v>
      </c>
      <c r="I1204" s="137"/>
      <c r="J1204" s="47" t="str">
        <f t="shared" si="18"/>
        <v>15</v>
      </c>
    </row>
    <row r="1205" spans="1:10" ht="15.75" hidden="1">
      <c r="A1205" s="134">
        <v>48</v>
      </c>
      <c r="B1205" s="147" t="s">
        <v>4027</v>
      </c>
      <c r="C1205" s="153" t="s">
        <v>614</v>
      </c>
      <c r="D1205" s="154" t="s">
        <v>656</v>
      </c>
      <c r="E1205" s="133" t="s">
        <v>2280</v>
      </c>
      <c r="F1205" s="134" t="s">
        <v>201</v>
      </c>
      <c r="G1205" s="134"/>
      <c r="H1205" s="134" t="s">
        <v>474</v>
      </c>
      <c r="I1205" s="137"/>
      <c r="J1205" s="47" t="str">
        <f t="shared" si="18"/>
        <v>15</v>
      </c>
    </row>
    <row r="1206" spans="1:10" ht="15.75" hidden="1">
      <c r="A1206" s="134">
        <v>49</v>
      </c>
      <c r="B1206" s="147" t="s">
        <v>4028</v>
      </c>
      <c r="C1206" s="153" t="s">
        <v>1964</v>
      </c>
      <c r="D1206" s="154" t="s">
        <v>656</v>
      </c>
      <c r="E1206" s="133" t="s">
        <v>4029</v>
      </c>
      <c r="F1206" s="134" t="s">
        <v>201</v>
      </c>
      <c r="G1206" s="134"/>
      <c r="H1206" s="134" t="s">
        <v>454</v>
      </c>
      <c r="I1206" s="137"/>
      <c r="J1206" s="47" t="str">
        <f t="shared" si="18"/>
        <v>15</v>
      </c>
    </row>
    <row r="1207" spans="1:10" ht="15.75" hidden="1">
      <c r="A1207" s="134">
        <v>50</v>
      </c>
      <c r="B1207" s="147" t="s">
        <v>4030</v>
      </c>
      <c r="C1207" s="153" t="s">
        <v>857</v>
      </c>
      <c r="D1207" s="154" t="s">
        <v>858</v>
      </c>
      <c r="E1207" s="133" t="s">
        <v>3670</v>
      </c>
      <c r="F1207" s="134" t="s">
        <v>201</v>
      </c>
      <c r="G1207" s="134"/>
      <c r="H1207" s="134" t="s">
        <v>474</v>
      </c>
      <c r="I1207" s="138" t="s">
        <v>1268</v>
      </c>
      <c r="J1207" s="47" t="str">
        <f t="shared" si="18"/>
        <v>15</v>
      </c>
    </row>
    <row r="1208" spans="1:10" ht="15.75" hidden="1">
      <c r="A1208" s="134">
        <v>51</v>
      </c>
      <c r="B1208" s="147" t="s">
        <v>4031</v>
      </c>
      <c r="C1208" s="153" t="s">
        <v>1487</v>
      </c>
      <c r="D1208" s="154" t="s">
        <v>3338</v>
      </c>
      <c r="E1208" s="133" t="s">
        <v>1628</v>
      </c>
      <c r="F1208" s="134" t="s">
        <v>201</v>
      </c>
      <c r="G1208" s="134"/>
      <c r="H1208" s="134" t="s">
        <v>474</v>
      </c>
      <c r="I1208" s="137"/>
      <c r="J1208" s="47" t="str">
        <f t="shared" si="18"/>
        <v>15</v>
      </c>
    </row>
    <row r="1209" spans="1:10" ht="15.75" hidden="1">
      <c r="A1209" s="134">
        <v>52</v>
      </c>
      <c r="B1209" s="147" t="s">
        <v>4032</v>
      </c>
      <c r="C1209" s="153" t="s">
        <v>4033</v>
      </c>
      <c r="D1209" s="154" t="s">
        <v>862</v>
      </c>
      <c r="E1209" s="133" t="s">
        <v>533</v>
      </c>
      <c r="F1209" s="134" t="s">
        <v>201</v>
      </c>
      <c r="G1209" s="134"/>
      <c r="H1209" s="134" t="s">
        <v>454</v>
      </c>
      <c r="I1209" s="137"/>
      <c r="J1209" s="47" t="str">
        <f t="shared" si="18"/>
        <v>15</v>
      </c>
    </row>
    <row r="1210" spans="1:10" ht="15.75" hidden="1">
      <c r="A1210" s="134">
        <v>53</v>
      </c>
      <c r="B1210" s="147" t="s">
        <v>4034</v>
      </c>
      <c r="C1210" s="153" t="s">
        <v>614</v>
      </c>
      <c r="D1210" s="154" t="s">
        <v>862</v>
      </c>
      <c r="E1210" s="133" t="s">
        <v>2042</v>
      </c>
      <c r="F1210" s="134" t="s">
        <v>201</v>
      </c>
      <c r="G1210" s="134"/>
      <c r="H1210" s="134" t="s">
        <v>454</v>
      </c>
      <c r="I1210" s="137"/>
      <c r="J1210" s="47" t="str">
        <f t="shared" si="18"/>
        <v>15</v>
      </c>
    </row>
    <row r="1211" spans="1:10" ht="15.75" hidden="1">
      <c r="A1211" s="134">
        <v>54</v>
      </c>
      <c r="B1211" s="147" t="s">
        <v>4035</v>
      </c>
      <c r="C1211" s="153" t="s">
        <v>3291</v>
      </c>
      <c r="D1211" s="154" t="s">
        <v>862</v>
      </c>
      <c r="E1211" s="133" t="s">
        <v>1094</v>
      </c>
      <c r="F1211" s="134" t="s">
        <v>201</v>
      </c>
      <c r="G1211" s="134"/>
      <c r="H1211" s="134" t="s">
        <v>474</v>
      </c>
      <c r="I1211" s="137"/>
      <c r="J1211" s="47" t="str">
        <f t="shared" si="18"/>
        <v>15</v>
      </c>
    </row>
    <row r="1212" spans="1:10" ht="15.75" hidden="1">
      <c r="A1212" s="134">
        <v>55</v>
      </c>
      <c r="B1212" s="147" t="s">
        <v>4036</v>
      </c>
      <c r="C1212" s="153" t="s">
        <v>4037</v>
      </c>
      <c r="D1212" s="154" t="s">
        <v>2848</v>
      </c>
      <c r="E1212" s="133" t="s">
        <v>2374</v>
      </c>
      <c r="F1212" s="134" t="s">
        <v>201</v>
      </c>
      <c r="G1212" s="134"/>
      <c r="H1212" s="134" t="s">
        <v>454</v>
      </c>
      <c r="I1212" s="137"/>
      <c r="J1212" s="47" t="str">
        <f t="shared" si="18"/>
        <v>15</v>
      </c>
    </row>
    <row r="1213" spans="1:10" ht="15.75" hidden="1">
      <c r="A1213" s="134">
        <v>56</v>
      </c>
      <c r="B1213" s="147" t="s">
        <v>4038</v>
      </c>
      <c r="C1213" s="153" t="s">
        <v>4039</v>
      </c>
      <c r="D1213" s="154" t="s">
        <v>1059</v>
      </c>
      <c r="E1213" s="133" t="s">
        <v>2124</v>
      </c>
      <c r="F1213" s="134" t="s">
        <v>201</v>
      </c>
      <c r="G1213" s="134"/>
      <c r="H1213" s="134" t="s">
        <v>474</v>
      </c>
      <c r="I1213" s="137"/>
      <c r="J1213" s="47" t="str">
        <f t="shared" si="18"/>
        <v>15</v>
      </c>
    </row>
    <row r="1214" spans="1:10" ht="15.75" hidden="1">
      <c r="A1214" s="134">
        <v>1</v>
      </c>
      <c r="B1214" s="147" t="s">
        <v>1069</v>
      </c>
      <c r="C1214" s="153" t="s">
        <v>659</v>
      </c>
      <c r="D1214" s="154" t="s">
        <v>468</v>
      </c>
      <c r="E1214" s="133" t="s">
        <v>473</v>
      </c>
      <c r="F1214" s="136" t="s">
        <v>227</v>
      </c>
      <c r="G1214" s="134"/>
      <c r="H1214" s="134" t="s">
        <v>474</v>
      </c>
      <c r="I1214" s="137"/>
      <c r="J1214" s="47" t="str">
        <f t="shared" si="18"/>
        <v>15</v>
      </c>
    </row>
    <row r="1215" spans="1:10" ht="15.75" hidden="1">
      <c r="A1215" s="134">
        <v>2</v>
      </c>
      <c r="B1215" s="147" t="s">
        <v>1070</v>
      </c>
      <c r="C1215" s="153" t="s">
        <v>1071</v>
      </c>
      <c r="D1215" s="154" t="s">
        <v>1072</v>
      </c>
      <c r="E1215" s="133" t="s">
        <v>692</v>
      </c>
      <c r="F1215" s="134" t="s">
        <v>227</v>
      </c>
      <c r="G1215" s="134"/>
      <c r="H1215" s="134" t="s">
        <v>474</v>
      </c>
      <c r="I1215" s="137"/>
      <c r="J1215" s="47" t="str">
        <f t="shared" si="18"/>
        <v>15</v>
      </c>
    </row>
    <row r="1216" spans="1:10" ht="15.75" hidden="1">
      <c r="A1216" s="134">
        <v>3</v>
      </c>
      <c r="B1216" s="147" t="s">
        <v>1073</v>
      </c>
      <c r="C1216" s="153" t="s">
        <v>1074</v>
      </c>
      <c r="D1216" s="154" t="s">
        <v>1075</v>
      </c>
      <c r="E1216" s="133" t="s">
        <v>664</v>
      </c>
      <c r="F1216" s="134" t="s">
        <v>227</v>
      </c>
      <c r="G1216" s="134"/>
      <c r="H1216" s="134" t="s">
        <v>474</v>
      </c>
      <c r="I1216" s="137"/>
      <c r="J1216" s="47" t="str">
        <f t="shared" si="18"/>
        <v>15</v>
      </c>
    </row>
    <row r="1217" spans="1:10" ht="15.75" hidden="1">
      <c r="A1217" s="134">
        <v>4</v>
      </c>
      <c r="B1217" s="147" t="s">
        <v>1076</v>
      </c>
      <c r="C1217" s="153" t="s">
        <v>492</v>
      </c>
      <c r="D1217" s="154" t="s">
        <v>679</v>
      </c>
      <c r="E1217" s="133" t="s">
        <v>855</v>
      </c>
      <c r="F1217" s="134" t="s">
        <v>227</v>
      </c>
      <c r="G1217" s="134"/>
      <c r="H1217" s="134" t="s">
        <v>454</v>
      </c>
      <c r="I1217" s="137"/>
      <c r="J1217" s="47" t="str">
        <f t="shared" si="18"/>
        <v>15</v>
      </c>
    </row>
    <row r="1218" spans="1:10" ht="15.75" hidden="1">
      <c r="A1218" s="134">
        <v>5</v>
      </c>
      <c r="B1218" s="147" t="s">
        <v>1077</v>
      </c>
      <c r="C1218" s="153" t="s">
        <v>1078</v>
      </c>
      <c r="D1218" s="154" t="s">
        <v>1079</v>
      </c>
      <c r="E1218" s="133" t="s">
        <v>1080</v>
      </c>
      <c r="F1218" s="134" t="s">
        <v>227</v>
      </c>
      <c r="G1218" s="134"/>
      <c r="H1218" s="134" t="s">
        <v>454</v>
      </c>
      <c r="I1218" s="137"/>
      <c r="J1218" s="47" t="str">
        <f t="shared" si="18"/>
        <v>15</v>
      </c>
    </row>
    <row r="1219" spans="1:10" ht="15.75" hidden="1">
      <c r="A1219" s="134">
        <v>6</v>
      </c>
      <c r="B1219" s="147" t="s">
        <v>1081</v>
      </c>
      <c r="C1219" s="153" t="s">
        <v>694</v>
      </c>
      <c r="D1219" s="154" t="s">
        <v>1079</v>
      </c>
      <c r="E1219" s="133" t="s">
        <v>1082</v>
      </c>
      <c r="F1219" s="134" t="s">
        <v>227</v>
      </c>
      <c r="G1219" s="134"/>
      <c r="H1219" s="134" t="s">
        <v>474</v>
      </c>
      <c r="I1219" s="137"/>
      <c r="J1219" s="47" t="str">
        <f t="shared" ref="J1219:J1282" si="19">LEFT(F1219,2)</f>
        <v>15</v>
      </c>
    </row>
    <row r="1220" spans="1:10" ht="15.75" hidden="1">
      <c r="A1220" s="134">
        <v>7</v>
      </c>
      <c r="B1220" s="147" t="s">
        <v>1083</v>
      </c>
      <c r="C1220" s="153" t="s">
        <v>1084</v>
      </c>
      <c r="D1220" s="154" t="s">
        <v>695</v>
      </c>
      <c r="E1220" s="133" t="s">
        <v>1085</v>
      </c>
      <c r="F1220" s="134" t="s">
        <v>227</v>
      </c>
      <c r="G1220" s="134"/>
      <c r="H1220" s="134" t="s">
        <v>474</v>
      </c>
      <c r="I1220" s="137"/>
      <c r="J1220" s="47" t="str">
        <f t="shared" si="19"/>
        <v>15</v>
      </c>
    </row>
    <row r="1221" spans="1:10" ht="15.75" hidden="1">
      <c r="A1221" s="134">
        <v>8</v>
      </c>
      <c r="B1221" s="147" t="s">
        <v>1086</v>
      </c>
      <c r="C1221" s="153" t="s">
        <v>1087</v>
      </c>
      <c r="D1221" s="154" t="s">
        <v>1088</v>
      </c>
      <c r="E1221" s="133" t="s">
        <v>1089</v>
      </c>
      <c r="F1221" s="134" t="s">
        <v>227</v>
      </c>
      <c r="G1221" s="134"/>
      <c r="H1221" s="134" t="s">
        <v>474</v>
      </c>
      <c r="I1221" s="137"/>
      <c r="J1221" s="47" t="str">
        <f t="shared" si="19"/>
        <v>15</v>
      </c>
    </row>
    <row r="1222" spans="1:10" ht="15.75" hidden="1">
      <c r="A1222" s="134">
        <v>9</v>
      </c>
      <c r="B1222" s="147" t="s">
        <v>1090</v>
      </c>
      <c r="C1222" s="153" t="s">
        <v>1091</v>
      </c>
      <c r="D1222" s="154" t="s">
        <v>1088</v>
      </c>
      <c r="E1222" s="133" t="s">
        <v>1085</v>
      </c>
      <c r="F1222" s="134" t="s">
        <v>227</v>
      </c>
      <c r="G1222" s="135" t="s">
        <v>483</v>
      </c>
      <c r="H1222" s="134" t="s">
        <v>474</v>
      </c>
      <c r="I1222" s="137"/>
      <c r="J1222" s="47" t="str">
        <f t="shared" si="19"/>
        <v>15</v>
      </c>
    </row>
    <row r="1223" spans="1:10" ht="15.75" hidden="1">
      <c r="A1223" s="134">
        <v>10</v>
      </c>
      <c r="B1223" s="147" t="s">
        <v>1092</v>
      </c>
      <c r="C1223" s="153" t="s">
        <v>1093</v>
      </c>
      <c r="D1223" s="154" t="s">
        <v>1088</v>
      </c>
      <c r="E1223" s="133" t="s">
        <v>1094</v>
      </c>
      <c r="F1223" s="134" t="s">
        <v>227</v>
      </c>
      <c r="G1223" s="134"/>
      <c r="H1223" s="134" t="s">
        <v>474</v>
      </c>
      <c r="I1223" s="137"/>
      <c r="J1223" s="47" t="str">
        <f t="shared" si="19"/>
        <v>15</v>
      </c>
    </row>
    <row r="1224" spans="1:10" ht="15.75" hidden="1">
      <c r="A1224" s="134">
        <v>11</v>
      </c>
      <c r="B1224" s="147" t="s">
        <v>1095</v>
      </c>
      <c r="C1224" s="153" t="s">
        <v>1096</v>
      </c>
      <c r="D1224" s="154" t="s">
        <v>710</v>
      </c>
      <c r="E1224" s="133" t="s">
        <v>1097</v>
      </c>
      <c r="F1224" s="134" t="s">
        <v>227</v>
      </c>
      <c r="G1224" s="134"/>
      <c r="H1224" s="134" t="s">
        <v>474</v>
      </c>
      <c r="I1224" s="137"/>
      <c r="J1224" s="47" t="str">
        <f t="shared" si="19"/>
        <v>15</v>
      </c>
    </row>
    <row r="1225" spans="1:10" ht="15.75" hidden="1">
      <c r="A1225" s="134">
        <v>12</v>
      </c>
      <c r="B1225" s="147" t="s">
        <v>1098</v>
      </c>
      <c r="C1225" s="153" t="s">
        <v>1099</v>
      </c>
      <c r="D1225" s="154" t="s">
        <v>710</v>
      </c>
      <c r="E1225" s="133" t="s">
        <v>645</v>
      </c>
      <c r="F1225" s="134" t="s">
        <v>227</v>
      </c>
      <c r="G1225" s="134"/>
      <c r="H1225" s="134" t="s">
        <v>474</v>
      </c>
      <c r="I1225" s="137"/>
      <c r="J1225" s="47" t="str">
        <f t="shared" si="19"/>
        <v>15</v>
      </c>
    </row>
    <row r="1226" spans="1:10" ht="15.75" hidden="1">
      <c r="A1226" s="134">
        <v>13</v>
      </c>
      <c r="B1226" s="147" t="s">
        <v>1100</v>
      </c>
      <c r="C1226" s="153" t="s">
        <v>1101</v>
      </c>
      <c r="D1226" s="154" t="s">
        <v>1102</v>
      </c>
      <c r="E1226" s="133" t="s">
        <v>637</v>
      </c>
      <c r="F1226" s="134" t="s">
        <v>227</v>
      </c>
      <c r="G1226" s="134"/>
      <c r="H1226" s="134" t="s">
        <v>474</v>
      </c>
      <c r="I1226" s="137"/>
      <c r="J1226" s="47" t="str">
        <f t="shared" si="19"/>
        <v>15</v>
      </c>
    </row>
    <row r="1227" spans="1:10" ht="15.75" hidden="1">
      <c r="A1227" s="134">
        <v>14</v>
      </c>
      <c r="B1227" s="147" t="s">
        <v>1103</v>
      </c>
      <c r="C1227" s="153" t="s">
        <v>1104</v>
      </c>
      <c r="D1227" s="154" t="s">
        <v>518</v>
      </c>
      <c r="E1227" s="133" t="s">
        <v>830</v>
      </c>
      <c r="F1227" s="134" t="s">
        <v>227</v>
      </c>
      <c r="G1227" s="134"/>
      <c r="H1227" s="134" t="s">
        <v>454</v>
      </c>
      <c r="I1227" s="137"/>
      <c r="J1227" s="47" t="str">
        <f t="shared" si="19"/>
        <v>15</v>
      </c>
    </row>
    <row r="1228" spans="1:10" ht="15.75" hidden="1">
      <c r="A1228" s="134">
        <v>15</v>
      </c>
      <c r="B1228" s="147" t="s">
        <v>1105</v>
      </c>
      <c r="C1228" s="153" t="s">
        <v>1106</v>
      </c>
      <c r="D1228" s="154" t="s">
        <v>915</v>
      </c>
      <c r="E1228" s="133" t="s">
        <v>1107</v>
      </c>
      <c r="F1228" s="134" t="s">
        <v>227</v>
      </c>
      <c r="G1228" s="134"/>
      <c r="H1228" s="134" t="s">
        <v>474</v>
      </c>
      <c r="I1228" s="137"/>
      <c r="J1228" s="47" t="str">
        <f t="shared" si="19"/>
        <v>15</v>
      </c>
    </row>
    <row r="1229" spans="1:10" ht="15.75" hidden="1">
      <c r="A1229" s="134">
        <v>16</v>
      </c>
      <c r="B1229" s="147" t="s">
        <v>1108</v>
      </c>
      <c r="C1229" s="153" t="s">
        <v>832</v>
      </c>
      <c r="D1229" s="154" t="s">
        <v>532</v>
      </c>
      <c r="E1229" s="133" t="s">
        <v>1109</v>
      </c>
      <c r="F1229" s="134" t="s">
        <v>227</v>
      </c>
      <c r="G1229" s="134"/>
      <c r="H1229" s="134" t="s">
        <v>474</v>
      </c>
      <c r="I1229" s="137"/>
      <c r="J1229" s="47" t="str">
        <f t="shared" si="19"/>
        <v>15</v>
      </c>
    </row>
    <row r="1230" spans="1:10" ht="15.75" hidden="1">
      <c r="A1230" s="134">
        <v>17</v>
      </c>
      <c r="B1230" s="147" t="s">
        <v>1110</v>
      </c>
      <c r="C1230" s="153" t="s">
        <v>1014</v>
      </c>
      <c r="D1230" s="154" t="s">
        <v>1111</v>
      </c>
      <c r="E1230" s="133" t="s">
        <v>1112</v>
      </c>
      <c r="F1230" s="134" t="s">
        <v>227</v>
      </c>
      <c r="G1230" s="134"/>
      <c r="H1230" s="134" t="s">
        <v>474</v>
      </c>
      <c r="I1230" s="137"/>
      <c r="J1230" s="47" t="str">
        <f t="shared" si="19"/>
        <v>15</v>
      </c>
    </row>
    <row r="1231" spans="1:10" ht="15.75" hidden="1">
      <c r="A1231" s="134">
        <v>18</v>
      </c>
      <c r="B1231" s="147" t="s">
        <v>1113</v>
      </c>
      <c r="C1231" s="153" t="s">
        <v>1114</v>
      </c>
      <c r="D1231" s="154" t="s">
        <v>536</v>
      </c>
      <c r="E1231" s="133" t="s">
        <v>1115</v>
      </c>
      <c r="F1231" s="134" t="s">
        <v>227</v>
      </c>
      <c r="G1231" s="134"/>
      <c r="H1231" s="134" t="s">
        <v>454</v>
      </c>
      <c r="I1231" s="137"/>
      <c r="J1231" s="47" t="str">
        <f t="shared" si="19"/>
        <v>15</v>
      </c>
    </row>
    <row r="1232" spans="1:10" ht="15.75" hidden="1">
      <c r="A1232" s="134">
        <v>19</v>
      </c>
      <c r="B1232" s="147" t="s">
        <v>1116</v>
      </c>
      <c r="C1232" s="153" t="s">
        <v>1117</v>
      </c>
      <c r="D1232" s="154" t="s">
        <v>539</v>
      </c>
      <c r="E1232" s="133" t="s">
        <v>1118</v>
      </c>
      <c r="F1232" s="134" t="s">
        <v>227</v>
      </c>
      <c r="G1232" s="134"/>
      <c r="H1232" s="134" t="s">
        <v>474</v>
      </c>
      <c r="I1232" s="137"/>
      <c r="J1232" s="47" t="str">
        <f t="shared" si="19"/>
        <v>15</v>
      </c>
    </row>
    <row r="1233" spans="1:10" ht="15.75" hidden="1">
      <c r="A1233" s="134">
        <v>20</v>
      </c>
      <c r="B1233" s="147" t="s">
        <v>1119</v>
      </c>
      <c r="C1233" s="153" t="s">
        <v>1120</v>
      </c>
      <c r="D1233" s="154" t="s">
        <v>543</v>
      </c>
      <c r="E1233" s="133" t="s">
        <v>1121</v>
      </c>
      <c r="F1233" s="134" t="s">
        <v>227</v>
      </c>
      <c r="G1233" s="134"/>
      <c r="H1233" s="134" t="s">
        <v>474</v>
      </c>
      <c r="I1233" s="137"/>
      <c r="J1233" s="47" t="str">
        <f t="shared" si="19"/>
        <v>15</v>
      </c>
    </row>
    <row r="1234" spans="1:10" ht="15.75" hidden="1">
      <c r="A1234" s="134">
        <v>21</v>
      </c>
      <c r="B1234" s="147" t="s">
        <v>1122</v>
      </c>
      <c r="C1234" s="153" t="s">
        <v>1123</v>
      </c>
      <c r="D1234" s="154" t="s">
        <v>550</v>
      </c>
      <c r="E1234" s="133" t="s">
        <v>1033</v>
      </c>
      <c r="F1234" s="134" t="s">
        <v>227</v>
      </c>
      <c r="G1234" s="134"/>
      <c r="H1234" s="134" t="s">
        <v>474</v>
      </c>
      <c r="I1234" s="137"/>
      <c r="J1234" s="47" t="str">
        <f t="shared" si="19"/>
        <v>15</v>
      </c>
    </row>
    <row r="1235" spans="1:10" ht="15.75" hidden="1">
      <c r="A1235" s="134">
        <v>22</v>
      </c>
      <c r="B1235" s="147" t="s">
        <v>1124</v>
      </c>
      <c r="C1235" s="153" t="s">
        <v>1125</v>
      </c>
      <c r="D1235" s="154" t="s">
        <v>557</v>
      </c>
      <c r="E1235" s="133" t="s">
        <v>1089</v>
      </c>
      <c r="F1235" s="134" t="s">
        <v>227</v>
      </c>
      <c r="G1235" s="134"/>
      <c r="H1235" s="134" t="s">
        <v>474</v>
      </c>
      <c r="I1235" s="137"/>
      <c r="J1235" s="47" t="str">
        <f t="shared" si="19"/>
        <v>15</v>
      </c>
    </row>
    <row r="1236" spans="1:10" ht="15.75" hidden="1">
      <c r="A1236" s="134">
        <v>23</v>
      </c>
      <c r="B1236" s="147" t="s">
        <v>1126</v>
      </c>
      <c r="C1236" s="153" t="s">
        <v>1127</v>
      </c>
      <c r="D1236" s="154" t="s">
        <v>557</v>
      </c>
      <c r="E1236" s="133" t="s">
        <v>1128</v>
      </c>
      <c r="F1236" s="134" t="s">
        <v>227</v>
      </c>
      <c r="G1236" s="134"/>
      <c r="H1236" s="134" t="s">
        <v>474</v>
      </c>
      <c r="I1236" s="137"/>
      <c r="J1236" s="47" t="str">
        <f t="shared" si="19"/>
        <v>15</v>
      </c>
    </row>
    <row r="1237" spans="1:10" ht="15.75" hidden="1">
      <c r="A1237" s="134">
        <v>24</v>
      </c>
      <c r="B1237" s="147" t="s">
        <v>1129</v>
      </c>
      <c r="C1237" s="153" t="s">
        <v>1130</v>
      </c>
      <c r="D1237" s="154" t="s">
        <v>561</v>
      </c>
      <c r="E1237" s="133" t="s">
        <v>1131</v>
      </c>
      <c r="F1237" s="134" t="s">
        <v>227</v>
      </c>
      <c r="G1237" s="134"/>
      <c r="H1237" s="134" t="s">
        <v>474</v>
      </c>
      <c r="I1237" s="137"/>
      <c r="J1237" s="47" t="str">
        <f t="shared" si="19"/>
        <v>15</v>
      </c>
    </row>
    <row r="1238" spans="1:10" ht="15.75" hidden="1">
      <c r="A1238" s="134">
        <v>25</v>
      </c>
      <c r="B1238" s="147" t="s">
        <v>1132</v>
      </c>
      <c r="C1238" s="153" t="s">
        <v>1133</v>
      </c>
      <c r="D1238" s="154" t="s">
        <v>731</v>
      </c>
      <c r="E1238" s="133" t="s">
        <v>1134</v>
      </c>
      <c r="F1238" s="134" t="s">
        <v>227</v>
      </c>
      <c r="G1238" s="135" t="s">
        <v>43</v>
      </c>
      <c r="H1238" s="134" t="s">
        <v>474</v>
      </c>
      <c r="I1238" s="137"/>
      <c r="J1238" s="47" t="str">
        <f t="shared" si="19"/>
        <v>15</v>
      </c>
    </row>
    <row r="1239" spans="1:10" ht="15.75" hidden="1">
      <c r="A1239" s="134">
        <v>26</v>
      </c>
      <c r="B1239" s="147" t="s">
        <v>1135</v>
      </c>
      <c r="C1239" s="153" t="s">
        <v>1136</v>
      </c>
      <c r="D1239" s="154" t="s">
        <v>945</v>
      </c>
      <c r="E1239" s="133" t="s">
        <v>788</v>
      </c>
      <c r="F1239" s="134" t="s">
        <v>227</v>
      </c>
      <c r="G1239" s="134"/>
      <c r="H1239" s="134" t="s">
        <v>474</v>
      </c>
      <c r="I1239" s="137"/>
      <c r="J1239" s="47" t="str">
        <f t="shared" si="19"/>
        <v>15</v>
      </c>
    </row>
    <row r="1240" spans="1:10" ht="15.75" hidden="1">
      <c r="A1240" s="134">
        <v>27</v>
      </c>
      <c r="B1240" s="147" t="s">
        <v>1137</v>
      </c>
      <c r="C1240" s="153" t="s">
        <v>1138</v>
      </c>
      <c r="D1240" s="154" t="s">
        <v>745</v>
      </c>
      <c r="E1240" s="133" t="s">
        <v>1139</v>
      </c>
      <c r="F1240" s="134" t="s">
        <v>227</v>
      </c>
      <c r="G1240" s="135" t="s">
        <v>604</v>
      </c>
      <c r="H1240" s="134" t="s">
        <v>474</v>
      </c>
      <c r="I1240" s="137"/>
      <c r="J1240" s="47" t="str">
        <f t="shared" si="19"/>
        <v>15</v>
      </c>
    </row>
    <row r="1241" spans="1:10" ht="15.75" hidden="1">
      <c r="A1241" s="134">
        <v>28</v>
      </c>
      <c r="B1241" s="147" t="s">
        <v>1140</v>
      </c>
      <c r="C1241" s="153" t="s">
        <v>1141</v>
      </c>
      <c r="D1241" s="154" t="s">
        <v>1142</v>
      </c>
      <c r="E1241" s="133" t="s">
        <v>1143</v>
      </c>
      <c r="F1241" s="134" t="s">
        <v>227</v>
      </c>
      <c r="G1241" s="134"/>
      <c r="H1241" s="134" t="s">
        <v>474</v>
      </c>
      <c r="I1241" s="137"/>
      <c r="J1241" s="47" t="str">
        <f t="shared" si="19"/>
        <v>15</v>
      </c>
    </row>
    <row r="1242" spans="1:10" ht="15.75" hidden="1">
      <c r="A1242" s="134">
        <v>29</v>
      </c>
      <c r="B1242" s="147" t="s">
        <v>1144</v>
      </c>
      <c r="C1242" s="153" t="s">
        <v>1145</v>
      </c>
      <c r="D1242" s="154" t="s">
        <v>759</v>
      </c>
      <c r="E1242" s="133" t="s">
        <v>1146</v>
      </c>
      <c r="F1242" s="134" t="s">
        <v>227</v>
      </c>
      <c r="G1242" s="134"/>
      <c r="H1242" s="134" t="s">
        <v>474</v>
      </c>
      <c r="I1242" s="137"/>
      <c r="J1242" s="47" t="str">
        <f t="shared" si="19"/>
        <v>15</v>
      </c>
    </row>
    <row r="1243" spans="1:10" ht="15.75" hidden="1">
      <c r="A1243" s="134">
        <v>30</v>
      </c>
      <c r="B1243" s="147" t="s">
        <v>1147</v>
      </c>
      <c r="C1243" s="153" t="s">
        <v>682</v>
      </c>
      <c r="D1243" s="154" t="s">
        <v>759</v>
      </c>
      <c r="E1243" s="133" t="s">
        <v>1148</v>
      </c>
      <c r="F1243" s="134" t="s">
        <v>227</v>
      </c>
      <c r="G1243" s="134"/>
      <c r="H1243" s="134" t="s">
        <v>474</v>
      </c>
      <c r="I1243" s="137"/>
      <c r="J1243" s="47" t="str">
        <f t="shared" si="19"/>
        <v>15</v>
      </c>
    </row>
    <row r="1244" spans="1:10" ht="15.75" hidden="1">
      <c r="A1244" s="134">
        <v>31</v>
      </c>
      <c r="B1244" s="147" t="s">
        <v>1149</v>
      </c>
      <c r="C1244" s="153" t="s">
        <v>1150</v>
      </c>
      <c r="D1244" s="154" t="s">
        <v>759</v>
      </c>
      <c r="E1244" s="133" t="s">
        <v>1151</v>
      </c>
      <c r="F1244" s="134" t="s">
        <v>227</v>
      </c>
      <c r="G1244" s="134"/>
      <c r="H1244" s="134" t="s">
        <v>474</v>
      </c>
      <c r="I1244" s="137"/>
      <c r="J1244" s="47" t="str">
        <f t="shared" si="19"/>
        <v>15</v>
      </c>
    </row>
    <row r="1245" spans="1:10" ht="15.75" hidden="1">
      <c r="A1245" s="134">
        <v>32</v>
      </c>
      <c r="B1245" s="147" t="s">
        <v>1152</v>
      </c>
      <c r="C1245" s="153" t="s">
        <v>1153</v>
      </c>
      <c r="D1245" s="154" t="s">
        <v>763</v>
      </c>
      <c r="E1245" s="133" t="s">
        <v>1154</v>
      </c>
      <c r="F1245" s="134" t="s">
        <v>227</v>
      </c>
      <c r="G1245" s="134"/>
      <c r="H1245" s="134" t="s">
        <v>474</v>
      </c>
      <c r="I1245" s="137"/>
      <c r="J1245" s="47" t="str">
        <f t="shared" si="19"/>
        <v>15</v>
      </c>
    </row>
    <row r="1246" spans="1:10" ht="15.75" hidden="1">
      <c r="A1246" s="134">
        <v>33</v>
      </c>
      <c r="B1246" s="147" t="s">
        <v>1155</v>
      </c>
      <c r="C1246" s="153" t="s">
        <v>1156</v>
      </c>
      <c r="D1246" s="154" t="s">
        <v>775</v>
      </c>
      <c r="E1246" s="133" t="s">
        <v>1157</v>
      </c>
      <c r="F1246" s="134" t="s">
        <v>227</v>
      </c>
      <c r="G1246" s="134"/>
      <c r="H1246" s="134" t="s">
        <v>474</v>
      </c>
      <c r="I1246" s="138" t="s">
        <v>1158</v>
      </c>
      <c r="J1246" s="47" t="str">
        <f t="shared" si="19"/>
        <v>15</v>
      </c>
    </row>
    <row r="1247" spans="1:10" ht="15.75" hidden="1">
      <c r="A1247" s="134">
        <v>34</v>
      </c>
      <c r="B1247" s="147" t="s">
        <v>1159</v>
      </c>
      <c r="C1247" s="153" t="s">
        <v>1160</v>
      </c>
      <c r="D1247" s="154" t="s">
        <v>775</v>
      </c>
      <c r="E1247" s="133" t="s">
        <v>1161</v>
      </c>
      <c r="F1247" s="134" t="s">
        <v>227</v>
      </c>
      <c r="G1247" s="134"/>
      <c r="H1247" s="134" t="s">
        <v>474</v>
      </c>
      <c r="I1247" s="137"/>
      <c r="J1247" s="47" t="str">
        <f t="shared" si="19"/>
        <v>15</v>
      </c>
    </row>
    <row r="1248" spans="1:10" ht="15.75" hidden="1">
      <c r="A1248" s="134">
        <v>35</v>
      </c>
      <c r="B1248" s="147" t="s">
        <v>1162</v>
      </c>
      <c r="C1248" s="153" t="s">
        <v>1163</v>
      </c>
      <c r="D1248" s="154" t="s">
        <v>1164</v>
      </c>
      <c r="E1248" s="133" t="s">
        <v>903</v>
      </c>
      <c r="F1248" s="134" t="s">
        <v>227</v>
      </c>
      <c r="G1248" s="134"/>
      <c r="H1248" s="134" t="s">
        <v>474</v>
      </c>
      <c r="I1248" s="137"/>
      <c r="J1248" s="47" t="str">
        <f t="shared" si="19"/>
        <v>15</v>
      </c>
    </row>
    <row r="1249" spans="1:10" ht="15.75" hidden="1">
      <c r="A1249" s="134">
        <v>36</v>
      </c>
      <c r="B1249" s="147" t="s">
        <v>1165</v>
      </c>
      <c r="C1249" s="153" t="s">
        <v>476</v>
      </c>
      <c r="D1249" s="154" t="s">
        <v>1166</v>
      </c>
      <c r="E1249" s="133" t="s">
        <v>486</v>
      </c>
      <c r="F1249" s="134" t="s">
        <v>227</v>
      </c>
      <c r="G1249" s="134"/>
      <c r="H1249" s="134" t="s">
        <v>474</v>
      </c>
      <c r="I1249" s="137"/>
      <c r="J1249" s="47" t="str">
        <f t="shared" si="19"/>
        <v>15</v>
      </c>
    </row>
    <row r="1250" spans="1:10" ht="15.75" hidden="1">
      <c r="A1250" s="134">
        <v>37</v>
      </c>
      <c r="B1250" s="147" t="s">
        <v>1167</v>
      </c>
      <c r="C1250" s="153" t="s">
        <v>1168</v>
      </c>
      <c r="D1250" s="154" t="s">
        <v>591</v>
      </c>
      <c r="E1250" s="133" t="s">
        <v>1169</v>
      </c>
      <c r="F1250" s="134" t="s">
        <v>227</v>
      </c>
      <c r="G1250" s="134"/>
      <c r="H1250" s="134" t="s">
        <v>454</v>
      </c>
      <c r="I1250" s="137"/>
      <c r="J1250" s="47" t="str">
        <f t="shared" si="19"/>
        <v>15</v>
      </c>
    </row>
    <row r="1251" spans="1:10" ht="15.75" hidden="1">
      <c r="A1251" s="134">
        <v>38</v>
      </c>
      <c r="B1251" s="147" t="s">
        <v>1170</v>
      </c>
      <c r="C1251" s="153" t="s">
        <v>1171</v>
      </c>
      <c r="D1251" s="154" t="s">
        <v>1172</v>
      </c>
      <c r="E1251" s="133" t="s">
        <v>1173</v>
      </c>
      <c r="F1251" s="134" t="s">
        <v>227</v>
      </c>
      <c r="G1251" s="134"/>
      <c r="H1251" s="134" t="s">
        <v>454</v>
      </c>
      <c r="I1251" s="137"/>
      <c r="J1251" s="47" t="str">
        <f t="shared" si="19"/>
        <v>15</v>
      </c>
    </row>
    <row r="1252" spans="1:10" ht="15.75" hidden="1">
      <c r="A1252" s="134">
        <v>39</v>
      </c>
      <c r="B1252" s="147" t="s">
        <v>1174</v>
      </c>
      <c r="C1252" s="153" t="s">
        <v>506</v>
      </c>
      <c r="D1252" s="154" t="s">
        <v>602</v>
      </c>
      <c r="E1252" s="133" t="s">
        <v>1175</v>
      </c>
      <c r="F1252" s="134" t="s">
        <v>227</v>
      </c>
      <c r="G1252" s="134"/>
      <c r="H1252" s="134" t="s">
        <v>474</v>
      </c>
      <c r="I1252" s="137"/>
      <c r="J1252" s="47" t="str">
        <f t="shared" si="19"/>
        <v>15</v>
      </c>
    </row>
    <row r="1253" spans="1:10" ht="15.75" hidden="1">
      <c r="A1253" s="134">
        <v>40</v>
      </c>
      <c r="B1253" s="147" t="s">
        <v>1176</v>
      </c>
      <c r="C1253" s="153" t="s">
        <v>480</v>
      </c>
      <c r="D1253" s="154" t="s">
        <v>988</v>
      </c>
      <c r="E1253" s="133" t="s">
        <v>1177</v>
      </c>
      <c r="F1253" s="134" t="s">
        <v>227</v>
      </c>
      <c r="G1253" s="134"/>
      <c r="H1253" s="134" t="s">
        <v>474</v>
      </c>
      <c r="I1253" s="137"/>
      <c r="J1253" s="47" t="str">
        <f t="shared" si="19"/>
        <v>15</v>
      </c>
    </row>
    <row r="1254" spans="1:10" ht="15.75" hidden="1">
      <c r="A1254" s="134">
        <v>41</v>
      </c>
      <c r="B1254" s="147" t="s">
        <v>1178</v>
      </c>
      <c r="C1254" s="153" t="s">
        <v>1179</v>
      </c>
      <c r="D1254" s="154" t="s">
        <v>1180</v>
      </c>
      <c r="E1254" s="133" t="s">
        <v>1181</v>
      </c>
      <c r="F1254" s="134" t="s">
        <v>227</v>
      </c>
      <c r="G1254" s="134"/>
      <c r="H1254" s="134" t="s">
        <v>474</v>
      </c>
      <c r="I1254" s="137"/>
      <c r="J1254" s="47" t="str">
        <f t="shared" si="19"/>
        <v>15</v>
      </c>
    </row>
    <row r="1255" spans="1:10" ht="15.75" hidden="1">
      <c r="A1255" s="134">
        <v>42</v>
      </c>
      <c r="B1255" s="147" t="s">
        <v>1182</v>
      </c>
      <c r="C1255" s="153" t="s">
        <v>1183</v>
      </c>
      <c r="D1255" s="154" t="s">
        <v>809</v>
      </c>
      <c r="E1255" s="133" t="s">
        <v>1027</v>
      </c>
      <c r="F1255" s="134" t="s">
        <v>227</v>
      </c>
      <c r="G1255" s="134"/>
      <c r="H1255" s="134" t="s">
        <v>474</v>
      </c>
      <c r="I1255" s="137"/>
      <c r="J1255" s="47" t="str">
        <f t="shared" si="19"/>
        <v>15</v>
      </c>
    </row>
    <row r="1256" spans="1:10" ht="15.75" hidden="1">
      <c r="A1256" s="134">
        <v>43</v>
      </c>
      <c r="B1256" s="147" t="s">
        <v>1184</v>
      </c>
      <c r="C1256" s="153" t="s">
        <v>456</v>
      </c>
      <c r="D1256" s="154" t="s">
        <v>815</v>
      </c>
      <c r="E1256" s="133" t="s">
        <v>1185</v>
      </c>
      <c r="F1256" s="134" t="s">
        <v>227</v>
      </c>
      <c r="G1256" s="134"/>
      <c r="H1256" s="134" t="s">
        <v>474</v>
      </c>
      <c r="I1256" s="137"/>
      <c r="J1256" s="47" t="str">
        <f t="shared" si="19"/>
        <v>15</v>
      </c>
    </row>
    <row r="1257" spans="1:10" ht="15.75" hidden="1">
      <c r="A1257" s="134">
        <v>44</v>
      </c>
      <c r="B1257" s="147" t="s">
        <v>1186</v>
      </c>
      <c r="C1257" s="153" t="s">
        <v>506</v>
      </c>
      <c r="D1257" s="154" t="s">
        <v>627</v>
      </c>
      <c r="E1257" s="133" t="s">
        <v>632</v>
      </c>
      <c r="F1257" s="134" t="s">
        <v>227</v>
      </c>
      <c r="G1257" s="134"/>
      <c r="H1257" s="134" t="s">
        <v>454</v>
      </c>
      <c r="I1257" s="137"/>
      <c r="J1257" s="47" t="str">
        <f t="shared" si="19"/>
        <v>15</v>
      </c>
    </row>
    <row r="1258" spans="1:10" ht="15.75" hidden="1">
      <c r="A1258" s="134">
        <v>45</v>
      </c>
      <c r="B1258" s="147" t="s">
        <v>1187</v>
      </c>
      <c r="C1258" s="153" t="s">
        <v>1188</v>
      </c>
      <c r="D1258" s="154" t="s">
        <v>631</v>
      </c>
      <c r="E1258" s="133" t="s">
        <v>1189</v>
      </c>
      <c r="F1258" s="134" t="s">
        <v>227</v>
      </c>
      <c r="G1258" s="134"/>
      <c r="H1258" s="134" t="s">
        <v>474</v>
      </c>
      <c r="I1258" s="137"/>
      <c r="J1258" s="47" t="str">
        <f t="shared" si="19"/>
        <v>15</v>
      </c>
    </row>
    <row r="1259" spans="1:10" ht="15.75" hidden="1">
      <c r="A1259" s="134">
        <v>46</v>
      </c>
      <c r="B1259" s="147" t="s">
        <v>1190</v>
      </c>
      <c r="C1259" s="153" t="s">
        <v>1191</v>
      </c>
      <c r="D1259" s="154" t="s">
        <v>1011</v>
      </c>
      <c r="E1259" s="133" t="s">
        <v>616</v>
      </c>
      <c r="F1259" s="134" t="s">
        <v>227</v>
      </c>
      <c r="G1259" s="134"/>
      <c r="H1259" s="134" t="s">
        <v>474</v>
      </c>
      <c r="I1259" s="137"/>
      <c r="J1259" s="47" t="str">
        <f t="shared" si="19"/>
        <v>15</v>
      </c>
    </row>
    <row r="1260" spans="1:10" ht="15.75" hidden="1">
      <c r="A1260" s="134">
        <v>47</v>
      </c>
      <c r="B1260" s="147" t="s">
        <v>1192</v>
      </c>
      <c r="C1260" s="153" t="s">
        <v>1193</v>
      </c>
      <c r="D1260" s="154" t="s">
        <v>644</v>
      </c>
      <c r="E1260" s="133" t="s">
        <v>1194</v>
      </c>
      <c r="F1260" s="134" t="s">
        <v>227</v>
      </c>
      <c r="G1260" s="134"/>
      <c r="H1260" s="134" t="s">
        <v>474</v>
      </c>
      <c r="I1260" s="137"/>
      <c r="J1260" s="47" t="str">
        <f t="shared" si="19"/>
        <v>15</v>
      </c>
    </row>
    <row r="1261" spans="1:10" ht="15.75" hidden="1">
      <c r="A1261" s="134">
        <v>48</v>
      </c>
      <c r="B1261" s="147" t="s">
        <v>1195</v>
      </c>
      <c r="C1261" s="153" t="s">
        <v>927</v>
      </c>
      <c r="D1261" s="154" t="s">
        <v>840</v>
      </c>
      <c r="E1261" s="133" t="s">
        <v>1196</v>
      </c>
      <c r="F1261" s="134" t="s">
        <v>227</v>
      </c>
      <c r="G1261" s="134"/>
      <c r="H1261" s="134" t="s">
        <v>474</v>
      </c>
      <c r="I1261" s="137"/>
      <c r="J1261" s="47" t="str">
        <f t="shared" si="19"/>
        <v>15</v>
      </c>
    </row>
    <row r="1262" spans="1:10" ht="15.75" hidden="1">
      <c r="A1262" s="134">
        <v>49</v>
      </c>
      <c r="B1262" s="147" t="s">
        <v>1197</v>
      </c>
      <c r="C1262" s="153" t="s">
        <v>770</v>
      </c>
      <c r="D1262" s="154" t="s">
        <v>1198</v>
      </c>
      <c r="E1262" s="133" t="s">
        <v>899</v>
      </c>
      <c r="F1262" s="134" t="s">
        <v>227</v>
      </c>
      <c r="G1262" s="134"/>
      <c r="H1262" s="134" t="s">
        <v>474</v>
      </c>
      <c r="I1262" s="137"/>
      <c r="J1262" s="47" t="str">
        <f t="shared" si="19"/>
        <v>15</v>
      </c>
    </row>
    <row r="1263" spans="1:10" ht="15.75" hidden="1">
      <c r="A1263" s="134">
        <v>50</v>
      </c>
      <c r="B1263" s="147" t="s">
        <v>1199</v>
      </c>
      <c r="C1263" s="153" t="s">
        <v>1200</v>
      </c>
      <c r="D1263" s="154" t="s">
        <v>844</v>
      </c>
      <c r="E1263" s="133" t="s">
        <v>1201</v>
      </c>
      <c r="F1263" s="134" t="s">
        <v>227</v>
      </c>
      <c r="G1263" s="134"/>
      <c r="H1263" s="134" t="s">
        <v>474</v>
      </c>
      <c r="I1263" s="137"/>
      <c r="J1263" s="47" t="str">
        <f t="shared" si="19"/>
        <v>15</v>
      </c>
    </row>
    <row r="1264" spans="1:10" ht="15.75" hidden="1">
      <c r="A1264" s="134">
        <v>51</v>
      </c>
      <c r="B1264" s="147" t="s">
        <v>1202</v>
      </c>
      <c r="C1264" s="153" t="s">
        <v>1203</v>
      </c>
      <c r="D1264" s="154" t="s">
        <v>850</v>
      </c>
      <c r="E1264" s="133" t="s">
        <v>684</v>
      </c>
      <c r="F1264" s="134" t="s">
        <v>227</v>
      </c>
      <c r="G1264" s="134"/>
      <c r="H1264" s="134" t="s">
        <v>454</v>
      </c>
      <c r="I1264" s="137"/>
      <c r="J1264" s="47" t="str">
        <f t="shared" si="19"/>
        <v>15</v>
      </c>
    </row>
    <row r="1265" spans="1:10" ht="15.75" hidden="1">
      <c r="A1265" s="134">
        <v>52</v>
      </c>
      <c r="B1265" s="147" t="s">
        <v>1204</v>
      </c>
      <c r="C1265" s="153" t="s">
        <v>503</v>
      </c>
      <c r="D1265" s="154" t="s">
        <v>850</v>
      </c>
      <c r="E1265" s="133" t="s">
        <v>1205</v>
      </c>
      <c r="F1265" s="134" t="s">
        <v>227</v>
      </c>
      <c r="G1265" s="134"/>
      <c r="H1265" s="134" t="s">
        <v>454</v>
      </c>
      <c r="I1265" s="137"/>
      <c r="J1265" s="47" t="str">
        <f t="shared" si="19"/>
        <v>15</v>
      </c>
    </row>
    <row r="1266" spans="1:10" ht="15.75" hidden="1">
      <c r="A1266" s="134">
        <v>53</v>
      </c>
      <c r="B1266" s="147" t="s">
        <v>1206</v>
      </c>
      <c r="C1266" s="153" t="s">
        <v>659</v>
      </c>
      <c r="D1266" s="154" t="s">
        <v>656</v>
      </c>
      <c r="E1266" s="133" t="s">
        <v>1033</v>
      </c>
      <c r="F1266" s="134" t="s">
        <v>227</v>
      </c>
      <c r="G1266" s="134"/>
      <c r="H1266" s="134" t="s">
        <v>454</v>
      </c>
      <c r="I1266" s="137"/>
      <c r="J1266" s="47" t="str">
        <f t="shared" si="19"/>
        <v>15</v>
      </c>
    </row>
    <row r="1267" spans="1:10" ht="15.75" hidden="1">
      <c r="A1267" s="134">
        <v>54</v>
      </c>
      <c r="B1267" s="147" t="s">
        <v>1207</v>
      </c>
      <c r="C1267" s="153" t="s">
        <v>1208</v>
      </c>
      <c r="D1267" s="154" t="s">
        <v>656</v>
      </c>
      <c r="E1267" s="133" t="s">
        <v>1209</v>
      </c>
      <c r="F1267" s="134" t="s">
        <v>227</v>
      </c>
      <c r="G1267" s="134"/>
      <c r="H1267" s="134" t="s">
        <v>474</v>
      </c>
      <c r="I1267" s="137"/>
      <c r="J1267" s="47" t="str">
        <f t="shared" si="19"/>
        <v>15</v>
      </c>
    </row>
    <row r="1268" spans="1:10" ht="15.75" hidden="1">
      <c r="A1268" s="134">
        <v>55</v>
      </c>
      <c r="B1268" s="147" t="s">
        <v>1210</v>
      </c>
      <c r="C1268" s="153" t="s">
        <v>1211</v>
      </c>
      <c r="D1268" s="154" t="s">
        <v>858</v>
      </c>
      <c r="E1268" s="133" t="s">
        <v>1212</v>
      </c>
      <c r="F1268" s="134" t="s">
        <v>227</v>
      </c>
      <c r="G1268" s="134"/>
      <c r="H1268" s="134" t="s">
        <v>474</v>
      </c>
      <c r="I1268" s="137"/>
      <c r="J1268" s="47" t="str">
        <f t="shared" si="19"/>
        <v>15</v>
      </c>
    </row>
    <row r="1269" spans="1:10" ht="15.75" hidden="1">
      <c r="A1269" s="134">
        <v>56</v>
      </c>
      <c r="B1269" s="147" t="s">
        <v>1213</v>
      </c>
      <c r="C1269" s="153" t="s">
        <v>1214</v>
      </c>
      <c r="D1269" s="154" t="s">
        <v>858</v>
      </c>
      <c r="E1269" s="133" t="s">
        <v>1215</v>
      </c>
      <c r="F1269" s="134" t="s">
        <v>227</v>
      </c>
      <c r="G1269" s="134"/>
      <c r="H1269" s="134" t="s">
        <v>474</v>
      </c>
      <c r="I1269" s="137"/>
      <c r="J1269" s="47" t="str">
        <f t="shared" si="19"/>
        <v>15</v>
      </c>
    </row>
    <row r="1270" spans="1:10" ht="15.75" hidden="1">
      <c r="A1270" s="134">
        <v>57</v>
      </c>
      <c r="B1270" s="147" t="s">
        <v>1216</v>
      </c>
      <c r="C1270" s="153" t="s">
        <v>1217</v>
      </c>
      <c r="D1270" s="154" t="s">
        <v>1218</v>
      </c>
      <c r="E1270" s="133" t="s">
        <v>812</v>
      </c>
      <c r="F1270" s="134" t="s">
        <v>227</v>
      </c>
      <c r="G1270" s="134"/>
      <c r="H1270" s="134" t="s">
        <v>454</v>
      </c>
      <c r="I1270" s="137"/>
      <c r="J1270" s="47" t="str">
        <f t="shared" si="19"/>
        <v>15</v>
      </c>
    </row>
    <row r="1271" spans="1:10" ht="15.75" hidden="1">
      <c r="A1271" s="134">
        <v>58</v>
      </c>
      <c r="B1271" s="147" t="s">
        <v>1219</v>
      </c>
      <c r="C1271" s="153" t="s">
        <v>1220</v>
      </c>
      <c r="D1271" s="154" t="s">
        <v>862</v>
      </c>
      <c r="E1271" s="133" t="s">
        <v>732</v>
      </c>
      <c r="F1271" s="134" t="s">
        <v>227</v>
      </c>
      <c r="G1271" s="134"/>
      <c r="H1271" s="134" t="s">
        <v>474</v>
      </c>
      <c r="I1271" s="137"/>
      <c r="J1271" s="47" t="str">
        <f t="shared" si="19"/>
        <v>15</v>
      </c>
    </row>
    <row r="1272" spans="1:10" ht="15.75" hidden="1">
      <c r="A1272" s="134">
        <v>1</v>
      </c>
      <c r="B1272" s="147" t="s">
        <v>1221</v>
      </c>
      <c r="C1272" s="153" t="s">
        <v>1222</v>
      </c>
      <c r="D1272" s="154" t="s">
        <v>451</v>
      </c>
      <c r="E1272" s="133" t="s">
        <v>720</v>
      </c>
      <c r="F1272" s="136" t="s">
        <v>207</v>
      </c>
      <c r="G1272" s="134"/>
      <c r="H1272" s="134" t="s">
        <v>474</v>
      </c>
      <c r="I1272" s="137"/>
      <c r="J1272" s="47" t="str">
        <f t="shared" si="19"/>
        <v>15</v>
      </c>
    </row>
    <row r="1273" spans="1:10" ht="15.75" hidden="1">
      <c r="A1273" s="134">
        <v>2</v>
      </c>
      <c r="B1273" s="147" t="s">
        <v>1223</v>
      </c>
      <c r="C1273" s="153" t="s">
        <v>1224</v>
      </c>
      <c r="D1273" s="154" t="s">
        <v>1225</v>
      </c>
      <c r="E1273" s="133" t="s">
        <v>1226</v>
      </c>
      <c r="F1273" s="134" t="s">
        <v>207</v>
      </c>
      <c r="G1273" s="134"/>
      <c r="H1273" s="134" t="s">
        <v>474</v>
      </c>
      <c r="I1273" s="137"/>
      <c r="J1273" s="47" t="str">
        <f t="shared" si="19"/>
        <v>15</v>
      </c>
    </row>
    <row r="1274" spans="1:10" ht="15.75" hidden="1">
      <c r="A1274" s="134">
        <v>3</v>
      </c>
      <c r="B1274" s="147" t="s">
        <v>1227</v>
      </c>
      <c r="C1274" s="153" t="s">
        <v>655</v>
      </c>
      <c r="D1274" s="154" t="s">
        <v>460</v>
      </c>
      <c r="E1274" s="133" t="s">
        <v>1228</v>
      </c>
      <c r="F1274" s="134" t="s">
        <v>207</v>
      </c>
      <c r="G1274" s="135" t="s">
        <v>483</v>
      </c>
      <c r="H1274" s="134" t="s">
        <v>474</v>
      </c>
      <c r="I1274" s="137"/>
      <c r="J1274" s="47" t="str">
        <f t="shared" si="19"/>
        <v>15</v>
      </c>
    </row>
    <row r="1275" spans="1:10" ht="15.75" hidden="1">
      <c r="A1275" s="134">
        <v>4</v>
      </c>
      <c r="B1275" s="147" t="s">
        <v>1229</v>
      </c>
      <c r="C1275" s="153" t="s">
        <v>1230</v>
      </c>
      <c r="D1275" s="154" t="s">
        <v>468</v>
      </c>
      <c r="E1275" s="133" t="s">
        <v>1231</v>
      </c>
      <c r="F1275" s="134" t="s">
        <v>207</v>
      </c>
      <c r="G1275" s="134"/>
      <c r="H1275" s="134" t="s">
        <v>474</v>
      </c>
      <c r="I1275" s="137"/>
      <c r="J1275" s="47" t="str">
        <f t="shared" si="19"/>
        <v>15</v>
      </c>
    </row>
    <row r="1276" spans="1:10" ht="15.75" hidden="1">
      <c r="A1276" s="134">
        <v>5</v>
      </c>
      <c r="B1276" s="147" t="s">
        <v>1232</v>
      </c>
      <c r="C1276" s="153" t="s">
        <v>471</v>
      </c>
      <c r="D1276" s="154" t="s">
        <v>1233</v>
      </c>
      <c r="E1276" s="133" t="s">
        <v>1004</v>
      </c>
      <c r="F1276" s="134" t="s">
        <v>207</v>
      </c>
      <c r="G1276" s="134"/>
      <c r="H1276" s="134" t="s">
        <v>474</v>
      </c>
      <c r="I1276" s="137"/>
      <c r="J1276" s="47" t="str">
        <f t="shared" si="19"/>
        <v>15</v>
      </c>
    </row>
    <row r="1277" spans="1:10" ht="15.75" hidden="1">
      <c r="A1277" s="134">
        <v>6</v>
      </c>
      <c r="B1277" s="147" t="s">
        <v>1234</v>
      </c>
      <c r="C1277" s="153" t="s">
        <v>1220</v>
      </c>
      <c r="D1277" s="154" t="s">
        <v>1079</v>
      </c>
      <c r="E1277" s="133" t="s">
        <v>1235</v>
      </c>
      <c r="F1277" s="134" t="s">
        <v>207</v>
      </c>
      <c r="G1277" s="134"/>
      <c r="H1277" s="134" t="s">
        <v>474</v>
      </c>
      <c r="I1277" s="137"/>
      <c r="J1277" s="47" t="str">
        <f t="shared" si="19"/>
        <v>15</v>
      </c>
    </row>
    <row r="1278" spans="1:10" ht="15.75" hidden="1">
      <c r="A1278" s="134">
        <v>7</v>
      </c>
      <c r="B1278" s="147" t="s">
        <v>1236</v>
      </c>
      <c r="C1278" s="153" t="s">
        <v>1237</v>
      </c>
      <c r="D1278" s="154" t="s">
        <v>1079</v>
      </c>
      <c r="E1278" s="133" t="s">
        <v>1238</v>
      </c>
      <c r="F1278" s="134" t="s">
        <v>207</v>
      </c>
      <c r="G1278" s="134"/>
      <c r="H1278" s="134" t="s">
        <v>474</v>
      </c>
      <c r="I1278" s="137"/>
      <c r="J1278" s="47" t="str">
        <f t="shared" si="19"/>
        <v>15</v>
      </c>
    </row>
    <row r="1279" spans="1:10" ht="15.75" hidden="1">
      <c r="A1279" s="134">
        <v>8</v>
      </c>
      <c r="B1279" s="147" t="s">
        <v>1239</v>
      </c>
      <c r="C1279" s="153" t="s">
        <v>1240</v>
      </c>
      <c r="D1279" s="154" t="s">
        <v>1241</v>
      </c>
      <c r="E1279" s="133" t="s">
        <v>1242</v>
      </c>
      <c r="F1279" s="134" t="s">
        <v>207</v>
      </c>
      <c r="G1279" s="134"/>
      <c r="H1279" s="134" t="s">
        <v>474</v>
      </c>
      <c r="I1279" s="137"/>
      <c r="J1279" s="47" t="str">
        <f t="shared" si="19"/>
        <v>15</v>
      </c>
    </row>
    <row r="1280" spans="1:10" ht="15.75" hidden="1">
      <c r="A1280" s="134">
        <v>9</v>
      </c>
      <c r="B1280" s="147" t="s">
        <v>1243</v>
      </c>
      <c r="C1280" s="153" t="s">
        <v>1244</v>
      </c>
      <c r="D1280" s="154" t="s">
        <v>1245</v>
      </c>
      <c r="E1280" s="133" t="s">
        <v>1246</v>
      </c>
      <c r="F1280" s="134" t="s">
        <v>207</v>
      </c>
      <c r="G1280" s="134"/>
      <c r="H1280" s="134" t="s">
        <v>474</v>
      </c>
      <c r="I1280" s="137"/>
      <c r="J1280" s="47" t="str">
        <f t="shared" si="19"/>
        <v>15</v>
      </c>
    </row>
    <row r="1281" spans="1:10" ht="15.75" hidden="1">
      <c r="A1281" s="134">
        <v>10</v>
      </c>
      <c r="B1281" s="147" t="s">
        <v>1247</v>
      </c>
      <c r="C1281" s="153" t="s">
        <v>1248</v>
      </c>
      <c r="D1281" s="154" t="s">
        <v>1249</v>
      </c>
      <c r="E1281" s="133" t="s">
        <v>1250</v>
      </c>
      <c r="F1281" s="134" t="s">
        <v>207</v>
      </c>
      <c r="G1281" s="134"/>
      <c r="H1281" s="134" t="s">
        <v>474</v>
      </c>
      <c r="I1281" s="137"/>
      <c r="J1281" s="47" t="str">
        <f t="shared" si="19"/>
        <v>15</v>
      </c>
    </row>
    <row r="1282" spans="1:10" ht="15.75" hidden="1">
      <c r="A1282" s="134">
        <v>11</v>
      </c>
      <c r="B1282" s="147" t="s">
        <v>1251</v>
      </c>
      <c r="C1282" s="153" t="s">
        <v>1252</v>
      </c>
      <c r="D1282" s="154" t="s">
        <v>687</v>
      </c>
      <c r="E1282" s="133" t="s">
        <v>1253</v>
      </c>
      <c r="F1282" s="134" t="s">
        <v>207</v>
      </c>
      <c r="G1282" s="134"/>
      <c r="H1282" s="134" t="s">
        <v>474</v>
      </c>
      <c r="I1282" s="137"/>
      <c r="J1282" s="47" t="str">
        <f t="shared" si="19"/>
        <v>15</v>
      </c>
    </row>
    <row r="1283" spans="1:10" ht="15.75" hidden="1">
      <c r="A1283" s="134">
        <v>12</v>
      </c>
      <c r="B1283" s="147" t="s">
        <v>1254</v>
      </c>
      <c r="C1283" s="153" t="s">
        <v>1255</v>
      </c>
      <c r="D1283" s="154" t="s">
        <v>695</v>
      </c>
      <c r="E1283" s="133" t="s">
        <v>1256</v>
      </c>
      <c r="F1283" s="134" t="s">
        <v>207</v>
      </c>
      <c r="G1283" s="134"/>
      <c r="H1283" s="134" t="s">
        <v>474</v>
      </c>
      <c r="I1283" s="137"/>
      <c r="J1283" s="47" t="str">
        <f t="shared" ref="J1283:J1346" si="20">LEFT(F1283,2)</f>
        <v>15</v>
      </c>
    </row>
    <row r="1284" spans="1:10" ht="15.75" hidden="1">
      <c r="A1284" s="134">
        <v>13</v>
      </c>
      <c r="B1284" s="147" t="s">
        <v>1257</v>
      </c>
      <c r="C1284" s="153" t="s">
        <v>1258</v>
      </c>
      <c r="D1284" s="154" t="s">
        <v>695</v>
      </c>
      <c r="E1284" s="133" t="s">
        <v>1259</v>
      </c>
      <c r="F1284" s="134" t="s">
        <v>207</v>
      </c>
      <c r="G1284" s="135" t="s">
        <v>43</v>
      </c>
      <c r="H1284" s="134" t="s">
        <v>474</v>
      </c>
      <c r="I1284" s="137"/>
      <c r="J1284" s="47" t="str">
        <f t="shared" si="20"/>
        <v>15</v>
      </c>
    </row>
    <row r="1285" spans="1:10" ht="15.75" hidden="1">
      <c r="A1285" s="134">
        <v>14</v>
      </c>
      <c r="B1285" s="147" t="s">
        <v>1260</v>
      </c>
      <c r="C1285" s="153" t="s">
        <v>1261</v>
      </c>
      <c r="D1285" s="154" t="s">
        <v>1088</v>
      </c>
      <c r="E1285" s="133" t="s">
        <v>922</v>
      </c>
      <c r="F1285" s="134" t="s">
        <v>207</v>
      </c>
      <c r="G1285" s="134"/>
      <c r="H1285" s="134" t="s">
        <v>454</v>
      </c>
      <c r="I1285" s="137"/>
      <c r="J1285" s="47" t="str">
        <f t="shared" si="20"/>
        <v>15</v>
      </c>
    </row>
    <row r="1286" spans="1:10" ht="15.75" hidden="1">
      <c r="A1286" s="134">
        <v>15</v>
      </c>
      <c r="B1286" s="147" t="s">
        <v>1262</v>
      </c>
      <c r="C1286" s="153" t="s">
        <v>1263</v>
      </c>
      <c r="D1286" s="154" t="s">
        <v>1088</v>
      </c>
      <c r="E1286" s="133" t="s">
        <v>1264</v>
      </c>
      <c r="F1286" s="134" t="s">
        <v>207</v>
      </c>
      <c r="G1286" s="134"/>
      <c r="H1286" s="134" t="s">
        <v>474</v>
      </c>
      <c r="I1286" s="137"/>
      <c r="J1286" s="47" t="str">
        <f t="shared" si="20"/>
        <v>15</v>
      </c>
    </row>
    <row r="1287" spans="1:10" ht="15.75" hidden="1">
      <c r="A1287" s="134">
        <v>16</v>
      </c>
      <c r="B1287" s="147" t="s">
        <v>1265</v>
      </c>
      <c r="C1287" s="153" t="s">
        <v>610</v>
      </c>
      <c r="D1287" s="154" t="s">
        <v>1088</v>
      </c>
      <c r="E1287" s="133" t="s">
        <v>894</v>
      </c>
      <c r="F1287" s="134" t="s">
        <v>207</v>
      </c>
      <c r="G1287" s="134"/>
      <c r="H1287" s="134" t="s">
        <v>474</v>
      </c>
      <c r="I1287" s="137"/>
      <c r="J1287" s="47" t="str">
        <f t="shared" si="20"/>
        <v>15</v>
      </c>
    </row>
    <row r="1288" spans="1:10" ht="15.75" hidden="1">
      <c r="A1288" s="134">
        <v>17</v>
      </c>
      <c r="B1288" s="147" t="s">
        <v>1266</v>
      </c>
      <c r="C1288" s="153" t="s">
        <v>503</v>
      </c>
      <c r="D1288" s="154" t="s">
        <v>1088</v>
      </c>
      <c r="E1288" s="133" t="s">
        <v>1267</v>
      </c>
      <c r="F1288" s="134" t="s">
        <v>207</v>
      </c>
      <c r="G1288" s="134"/>
      <c r="H1288" s="134" t="s">
        <v>474</v>
      </c>
      <c r="I1288" s="138" t="s">
        <v>1268</v>
      </c>
      <c r="J1288" s="47" t="str">
        <f t="shared" si="20"/>
        <v>15</v>
      </c>
    </row>
    <row r="1289" spans="1:10" ht="15.75" hidden="1">
      <c r="A1289" s="134">
        <v>18</v>
      </c>
      <c r="B1289" s="147" t="s">
        <v>1269</v>
      </c>
      <c r="C1289" s="153" t="s">
        <v>1270</v>
      </c>
      <c r="D1289" s="154" t="s">
        <v>710</v>
      </c>
      <c r="E1289" s="133" t="s">
        <v>1012</v>
      </c>
      <c r="F1289" s="134" t="s">
        <v>207</v>
      </c>
      <c r="G1289" s="134"/>
      <c r="H1289" s="134" t="s">
        <v>454</v>
      </c>
      <c r="I1289" s="137"/>
      <c r="J1289" s="47" t="str">
        <f t="shared" si="20"/>
        <v>15</v>
      </c>
    </row>
    <row r="1290" spans="1:10" ht="15.75" hidden="1">
      <c r="A1290" s="134">
        <v>19</v>
      </c>
      <c r="B1290" s="147" t="s">
        <v>1271</v>
      </c>
      <c r="C1290" s="153" t="s">
        <v>514</v>
      </c>
      <c r="D1290" s="154" t="s">
        <v>1272</v>
      </c>
      <c r="E1290" s="133" t="s">
        <v>851</v>
      </c>
      <c r="F1290" s="134" t="s">
        <v>207</v>
      </c>
      <c r="G1290" s="134"/>
      <c r="H1290" s="134" t="s">
        <v>474</v>
      </c>
      <c r="I1290" s="137"/>
      <c r="J1290" s="47" t="str">
        <f t="shared" si="20"/>
        <v>15</v>
      </c>
    </row>
    <row r="1291" spans="1:10" ht="15.75" hidden="1">
      <c r="A1291" s="134">
        <v>20</v>
      </c>
      <c r="B1291" s="147" t="s">
        <v>1273</v>
      </c>
      <c r="C1291" s="153" t="s">
        <v>639</v>
      </c>
      <c r="D1291" s="154" t="s">
        <v>497</v>
      </c>
      <c r="E1291" s="133" t="s">
        <v>1274</v>
      </c>
      <c r="F1291" s="134" t="s">
        <v>207</v>
      </c>
      <c r="G1291" s="134"/>
      <c r="H1291" s="134" t="s">
        <v>474</v>
      </c>
      <c r="I1291" s="137"/>
      <c r="J1291" s="47" t="str">
        <f t="shared" si="20"/>
        <v>15</v>
      </c>
    </row>
    <row r="1292" spans="1:10" ht="15.75" hidden="1">
      <c r="A1292" s="134">
        <v>21</v>
      </c>
      <c r="B1292" s="147" t="s">
        <v>1275</v>
      </c>
      <c r="C1292" s="153" t="s">
        <v>1276</v>
      </c>
      <c r="D1292" s="154" t="s">
        <v>497</v>
      </c>
      <c r="E1292" s="133" t="s">
        <v>1277</v>
      </c>
      <c r="F1292" s="134" t="s">
        <v>207</v>
      </c>
      <c r="G1292" s="134"/>
      <c r="H1292" s="134" t="s">
        <v>454</v>
      </c>
      <c r="I1292" s="137"/>
      <c r="J1292" s="47" t="str">
        <f t="shared" si="20"/>
        <v>15</v>
      </c>
    </row>
    <row r="1293" spans="1:10" ht="15.75" hidden="1">
      <c r="A1293" s="134">
        <v>22</v>
      </c>
      <c r="B1293" s="147" t="s">
        <v>1278</v>
      </c>
      <c r="C1293" s="153" t="s">
        <v>578</v>
      </c>
      <c r="D1293" s="154" t="s">
        <v>518</v>
      </c>
      <c r="E1293" s="133" t="s">
        <v>1279</v>
      </c>
      <c r="F1293" s="134" t="s">
        <v>207</v>
      </c>
      <c r="G1293" s="134"/>
      <c r="H1293" s="134" t="s">
        <v>474</v>
      </c>
      <c r="I1293" s="137"/>
      <c r="J1293" s="47" t="str">
        <f t="shared" si="20"/>
        <v>15</v>
      </c>
    </row>
    <row r="1294" spans="1:10" ht="15.75" hidden="1">
      <c r="A1294" s="134">
        <v>23</v>
      </c>
      <c r="B1294" s="147" t="s">
        <v>1280</v>
      </c>
      <c r="C1294" s="153" t="s">
        <v>614</v>
      </c>
      <c r="D1294" s="154" t="s">
        <v>536</v>
      </c>
      <c r="E1294" s="133" t="s">
        <v>1281</v>
      </c>
      <c r="F1294" s="134" t="s">
        <v>207</v>
      </c>
      <c r="G1294" s="134"/>
      <c r="H1294" s="134" t="s">
        <v>454</v>
      </c>
      <c r="I1294" s="137"/>
      <c r="J1294" s="47" t="str">
        <f t="shared" si="20"/>
        <v>15</v>
      </c>
    </row>
    <row r="1295" spans="1:10" ht="15.75" hidden="1">
      <c r="A1295" s="134">
        <v>24</v>
      </c>
      <c r="B1295" s="147" t="s">
        <v>1282</v>
      </c>
      <c r="C1295" s="153" t="s">
        <v>1283</v>
      </c>
      <c r="D1295" s="154" t="s">
        <v>539</v>
      </c>
      <c r="E1295" s="133" t="s">
        <v>1284</v>
      </c>
      <c r="F1295" s="134" t="s">
        <v>207</v>
      </c>
      <c r="G1295" s="134"/>
      <c r="H1295" s="134" t="s">
        <v>474</v>
      </c>
      <c r="I1295" s="137"/>
      <c r="J1295" s="47" t="str">
        <f t="shared" si="20"/>
        <v>15</v>
      </c>
    </row>
    <row r="1296" spans="1:10" ht="15.75" hidden="1">
      <c r="A1296" s="134">
        <v>25</v>
      </c>
      <c r="B1296" s="147" t="s">
        <v>1285</v>
      </c>
      <c r="C1296" s="153" t="s">
        <v>1286</v>
      </c>
      <c r="D1296" s="154" t="s">
        <v>543</v>
      </c>
      <c r="E1296" s="133" t="s">
        <v>776</v>
      </c>
      <c r="F1296" s="134" t="s">
        <v>207</v>
      </c>
      <c r="G1296" s="134"/>
      <c r="H1296" s="134" t="s">
        <v>474</v>
      </c>
      <c r="I1296" s="137"/>
      <c r="J1296" s="47" t="str">
        <f t="shared" si="20"/>
        <v>15</v>
      </c>
    </row>
    <row r="1297" spans="1:10" ht="15.75" hidden="1">
      <c r="A1297" s="134">
        <v>26</v>
      </c>
      <c r="B1297" s="147" t="s">
        <v>1287</v>
      </c>
      <c r="C1297" s="153" t="s">
        <v>1288</v>
      </c>
      <c r="D1297" s="154" t="s">
        <v>1289</v>
      </c>
      <c r="E1297" s="133" t="s">
        <v>1290</v>
      </c>
      <c r="F1297" s="134" t="s">
        <v>207</v>
      </c>
      <c r="G1297" s="134"/>
      <c r="H1297" s="134" t="s">
        <v>474</v>
      </c>
      <c r="I1297" s="137"/>
      <c r="J1297" s="47" t="str">
        <f t="shared" si="20"/>
        <v>15</v>
      </c>
    </row>
    <row r="1298" spans="1:10" ht="15.75" hidden="1">
      <c r="A1298" s="134">
        <v>27</v>
      </c>
      <c r="B1298" s="147" t="s">
        <v>1291</v>
      </c>
      <c r="C1298" s="153" t="s">
        <v>778</v>
      </c>
      <c r="D1298" s="154" t="s">
        <v>1292</v>
      </c>
      <c r="E1298" s="133" t="s">
        <v>1293</v>
      </c>
      <c r="F1298" s="134" t="s">
        <v>207</v>
      </c>
      <c r="G1298" s="135" t="s">
        <v>604</v>
      </c>
      <c r="H1298" s="134" t="s">
        <v>474</v>
      </c>
      <c r="I1298" s="137"/>
      <c r="J1298" s="47" t="str">
        <f t="shared" si="20"/>
        <v>15</v>
      </c>
    </row>
    <row r="1299" spans="1:10" ht="15.75" hidden="1">
      <c r="A1299" s="134">
        <v>28</v>
      </c>
      <c r="B1299" s="147" t="s">
        <v>1294</v>
      </c>
      <c r="C1299" s="153" t="s">
        <v>1295</v>
      </c>
      <c r="D1299" s="154" t="s">
        <v>945</v>
      </c>
      <c r="E1299" s="133" t="s">
        <v>1296</v>
      </c>
      <c r="F1299" s="134" t="s">
        <v>207</v>
      </c>
      <c r="G1299" s="134"/>
      <c r="H1299" s="134" t="s">
        <v>474</v>
      </c>
      <c r="I1299" s="137"/>
      <c r="J1299" s="47" t="str">
        <f t="shared" si="20"/>
        <v>15</v>
      </c>
    </row>
    <row r="1300" spans="1:10" ht="15.75" hidden="1">
      <c r="A1300" s="134">
        <v>29</v>
      </c>
      <c r="B1300" s="147" t="s">
        <v>1297</v>
      </c>
      <c r="C1300" s="153" t="s">
        <v>1298</v>
      </c>
      <c r="D1300" s="154" t="s">
        <v>565</v>
      </c>
      <c r="E1300" s="133" t="s">
        <v>1299</v>
      </c>
      <c r="F1300" s="134" t="s">
        <v>207</v>
      </c>
      <c r="G1300" s="134"/>
      <c r="H1300" s="134" t="s">
        <v>474</v>
      </c>
      <c r="I1300" s="137"/>
      <c r="J1300" s="47" t="str">
        <f t="shared" si="20"/>
        <v>15</v>
      </c>
    </row>
    <row r="1301" spans="1:10" ht="15.75" hidden="1">
      <c r="A1301" s="134">
        <v>30</v>
      </c>
      <c r="B1301" s="150" t="s">
        <v>1300</v>
      </c>
      <c r="C1301" s="157" t="s">
        <v>1301</v>
      </c>
      <c r="D1301" s="158" t="s">
        <v>1302</v>
      </c>
      <c r="E1301" s="139" t="s">
        <v>657</v>
      </c>
      <c r="F1301" s="105" t="s">
        <v>207</v>
      </c>
      <c r="G1301" s="140"/>
      <c r="H1301" s="140" t="s">
        <v>454</v>
      </c>
      <c r="I1301" s="145" t="s">
        <v>4040</v>
      </c>
      <c r="J1301" s="47" t="str">
        <f t="shared" si="20"/>
        <v>15</v>
      </c>
    </row>
    <row r="1302" spans="1:10" ht="15.75" hidden="1">
      <c r="A1302" s="134">
        <v>31</v>
      </c>
      <c r="B1302" s="147" t="s">
        <v>1303</v>
      </c>
      <c r="C1302" s="153" t="s">
        <v>1304</v>
      </c>
      <c r="D1302" s="154" t="s">
        <v>745</v>
      </c>
      <c r="E1302" s="133" t="s">
        <v>637</v>
      </c>
      <c r="F1302" s="134" t="s">
        <v>207</v>
      </c>
      <c r="G1302" s="134"/>
      <c r="H1302" s="134" t="s">
        <v>474</v>
      </c>
      <c r="I1302" s="137"/>
      <c r="J1302" s="47" t="str">
        <f t="shared" si="20"/>
        <v>15</v>
      </c>
    </row>
    <row r="1303" spans="1:10" ht="15.75" hidden="1">
      <c r="A1303" s="134">
        <v>32</v>
      </c>
      <c r="B1303" s="147" t="s">
        <v>1305</v>
      </c>
      <c r="C1303" s="153" t="s">
        <v>1306</v>
      </c>
      <c r="D1303" s="154" t="s">
        <v>759</v>
      </c>
      <c r="E1303" s="133" t="s">
        <v>935</v>
      </c>
      <c r="F1303" s="134" t="s">
        <v>207</v>
      </c>
      <c r="G1303" s="134"/>
      <c r="H1303" s="134" t="s">
        <v>454</v>
      </c>
      <c r="I1303" s="137"/>
      <c r="J1303" s="47" t="str">
        <f t="shared" si="20"/>
        <v>15</v>
      </c>
    </row>
    <row r="1304" spans="1:10" ht="15.75" hidden="1">
      <c r="A1304" s="134">
        <v>33</v>
      </c>
      <c r="B1304" s="147" t="s">
        <v>1307</v>
      </c>
      <c r="C1304" s="153" t="s">
        <v>610</v>
      </c>
      <c r="D1304" s="154" t="s">
        <v>763</v>
      </c>
      <c r="E1304" s="133" t="s">
        <v>1308</v>
      </c>
      <c r="F1304" s="134" t="s">
        <v>207</v>
      </c>
      <c r="G1304" s="134"/>
      <c r="H1304" s="134" t="s">
        <v>474</v>
      </c>
      <c r="I1304" s="137"/>
      <c r="J1304" s="47" t="str">
        <f t="shared" si="20"/>
        <v>15</v>
      </c>
    </row>
    <row r="1305" spans="1:10" ht="15.75" hidden="1">
      <c r="A1305" s="134">
        <v>34</v>
      </c>
      <c r="B1305" s="147" t="s">
        <v>1309</v>
      </c>
      <c r="C1305" s="153" t="s">
        <v>1310</v>
      </c>
      <c r="D1305" s="154" t="s">
        <v>763</v>
      </c>
      <c r="E1305" s="133" t="s">
        <v>1215</v>
      </c>
      <c r="F1305" s="134" t="s">
        <v>207</v>
      </c>
      <c r="G1305" s="134"/>
      <c r="H1305" s="134" t="s">
        <v>474</v>
      </c>
      <c r="I1305" s="137"/>
      <c r="J1305" s="47" t="str">
        <f t="shared" si="20"/>
        <v>15</v>
      </c>
    </row>
    <row r="1306" spans="1:10" ht="15.75" hidden="1">
      <c r="A1306" s="134">
        <v>35</v>
      </c>
      <c r="B1306" s="147" t="s">
        <v>1311</v>
      </c>
      <c r="C1306" s="153" t="s">
        <v>571</v>
      </c>
      <c r="D1306" s="154" t="s">
        <v>767</v>
      </c>
      <c r="E1306" s="133" t="s">
        <v>912</v>
      </c>
      <c r="F1306" s="134" t="s">
        <v>207</v>
      </c>
      <c r="G1306" s="134"/>
      <c r="H1306" s="134" t="s">
        <v>474</v>
      </c>
      <c r="I1306" s="137"/>
      <c r="J1306" s="47" t="str">
        <f t="shared" si="20"/>
        <v>15</v>
      </c>
    </row>
    <row r="1307" spans="1:10" ht="15.75" hidden="1">
      <c r="A1307" s="134">
        <v>36</v>
      </c>
      <c r="B1307" s="147" t="s">
        <v>1312</v>
      </c>
      <c r="C1307" s="153" t="s">
        <v>659</v>
      </c>
      <c r="D1307" s="154" t="s">
        <v>775</v>
      </c>
      <c r="E1307" s="133" t="s">
        <v>784</v>
      </c>
      <c r="F1307" s="134" t="s">
        <v>207</v>
      </c>
      <c r="G1307" s="134"/>
      <c r="H1307" s="134" t="s">
        <v>474</v>
      </c>
      <c r="I1307" s="137"/>
      <c r="J1307" s="47" t="str">
        <f t="shared" si="20"/>
        <v>15</v>
      </c>
    </row>
    <row r="1308" spans="1:10" ht="15.75" hidden="1">
      <c r="A1308" s="134">
        <v>37</v>
      </c>
      <c r="B1308" s="147" t="s">
        <v>1313</v>
      </c>
      <c r="C1308" s="153" t="s">
        <v>1314</v>
      </c>
      <c r="D1308" s="154" t="s">
        <v>1315</v>
      </c>
      <c r="E1308" s="133" t="s">
        <v>1316</v>
      </c>
      <c r="F1308" s="134" t="s">
        <v>207</v>
      </c>
      <c r="G1308" s="134"/>
      <c r="H1308" s="134" t="s">
        <v>474</v>
      </c>
      <c r="I1308" s="137"/>
      <c r="J1308" s="47" t="str">
        <f t="shared" si="20"/>
        <v>15</v>
      </c>
    </row>
    <row r="1309" spans="1:10" ht="15.75" hidden="1">
      <c r="A1309" s="134">
        <v>38</v>
      </c>
      <c r="B1309" s="147" t="s">
        <v>1317</v>
      </c>
      <c r="C1309" s="153" t="s">
        <v>730</v>
      </c>
      <c r="D1309" s="154" t="s">
        <v>591</v>
      </c>
      <c r="E1309" s="133" t="s">
        <v>632</v>
      </c>
      <c r="F1309" s="134" t="s">
        <v>207</v>
      </c>
      <c r="G1309" s="134"/>
      <c r="H1309" s="134" t="s">
        <v>474</v>
      </c>
      <c r="I1309" s="137"/>
      <c r="J1309" s="47" t="str">
        <f t="shared" si="20"/>
        <v>15</v>
      </c>
    </row>
    <row r="1310" spans="1:10" ht="15.75" hidden="1">
      <c r="A1310" s="134">
        <v>39</v>
      </c>
      <c r="B1310" s="147" t="s">
        <v>1318</v>
      </c>
      <c r="C1310" s="153" t="s">
        <v>1319</v>
      </c>
      <c r="D1310" s="154" t="s">
        <v>982</v>
      </c>
      <c r="E1310" s="133" t="s">
        <v>1320</v>
      </c>
      <c r="F1310" s="134" t="s">
        <v>207</v>
      </c>
      <c r="G1310" s="134"/>
      <c r="H1310" s="134" t="s">
        <v>474</v>
      </c>
      <c r="I1310" s="137"/>
      <c r="J1310" s="47" t="str">
        <f t="shared" si="20"/>
        <v>15</v>
      </c>
    </row>
    <row r="1311" spans="1:10" ht="15.75" hidden="1">
      <c r="A1311" s="134">
        <v>40</v>
      </c>
      <c r="B1311" s="147" t="s">
        <v>1321</v>
      </c>
      <c r="C1311" s="153" t="s">
        <v>1276</v>
      </c>
      <c r="D1311" s="154" t="s">
        <v>602</v>
      </c>
      <c r="E1311" s="133" t="s">
        <v>1322</v>
      </c>
      <c r="F1311" s="134" t="s">
        <v>207</v>
      </c>
      <c r="G1311" s="134"/>
      <c r="H1311" s="134" t="s">
        <v>454</v>
      </c>
      <c r="I1311" s="137"/>
      <c r="J1311" s="47" t="str">
        <f t="shared" si="20"/>
        <v>15</v>
      </c>
    </row>
    <row r="1312" spans="1:10" ht="15.75" hidden="1">
      <c r="A1312" s="134">
        <v>41</v>
      </c>
      <c r="B1312" s="147" t="s">
        <v>1323</v>
      </c>
      <c r="C1312" s="153" t="s">
        <v>649</v>
      </c>
      <c r="D1312" s="154" t="s">
        <v>988</v>
      </c>
      <c r="E1312" s="133" t="s">
        <v>465</v>
      </c>
      <c r="F1312" s="134" t="s">
        <v>207</v>
      </c>
      <c r="G1312" s="134"/>
      <c r="H1312" s="134" t="s">
        <v>454</v>
      </c>
      <c r="I1312" s="137"/>
      <c r="J1312" s="47" t="str">
        <f t="shared" si="20"/>
        <v>15</v>
      </c>
    </row>
    <row r="1313" spans="1:10" ht="15.75" hidden="1">
      <c r="A1313" s="134">
        <v>42</v>
      </c>
      <c r="B1313" s="147" t="s">
        <v>1324</v>
      </c>
      <c r="C1313" s="153" t="s">
        <v>556</v>
      </c>
      <c r="D1313" s="154" t="s">
        <v>1325</v>
      </c>
      <c r="E1313" s="133" t="s">
        <v>558</v>
      </c>
      <c r="F1313" s="134" t="s">
        <v>207</v>
      </c>
      <c r="G1313" s="134"/>
      <c r="H1313" s="134" t="s">
        <v>474</v>
      </c>
      <c r="I1313" s="137"/>
      <c r="J1313" s="47" t="str">
        <f t="shared" si="20"/>
        <v>15</v>
      </c>
    </row>
    <row r="1314" spans="1:10" ht="15.75" hidden="1">
      <c r="A1314" s="134">
        <v>43</v>
      </c>
      <c r="B1314" s="147" t="s">
        <v>1326</v>
      </c>
      <c r="C1314" s="153" t="s">
        <v>578</v>
      </c>
      <c r="D1314" s="154" t="s">
        <v>611</v>
      </c>
      <c r="E1314" s="133" t="s">
        <v>912</v>
      </c>
      <c r="F1314" s="134" t="s">
        <v>207</v>
      </c>
      <c r="G1314" s="134"/>
      <c r="H1314" s="134" t="s">
        <v>474</v>
      </c>
      <c r="I1314" s="137"/>
      <c r="J1314" s="47" t="str">
        <f t="shared" si="20"/>
        <v>15</v>
      </c>
    </row>
    <row r="1315" spans="1:10" ht="15.75" hidden="1">
      <c r="A1315" s="134">
        <v>44</v>
      </c>
      <c r="B1315" s="147" t="s">
        <v>1327</v>
      </c>
      <c r="C1315" s="153" t="s">
        <v>1328</v>
      </c>
      <c r="D1315" s="154" t="s">
        <v>1329</v>
      </c>
      <c r="E1315" s="133" t="s">
        <v>1330</v>
      </c>
      <c r="F1315" s="134" t="s">
        <v>207</v>
      </c>
      <c r="G1315" s="134"/>
      <c r="H1315" s="134" t="s">
        <v>474</v>
      </c>
      <c r="I1315" s="137"/>
      <c r="J1315" s="47" t="str">
        <f t="shared" si="20"/>
        <v>15</v>
      </c>
    </row>
    <row r="1316" spans="1:10" ht="15.75" hidden="1">
      <c r="A1316" s="134">
        <v>45</v>
      </c>
      <c r="B1316" s="147" t="s">
        <v>1331</v>
      </c>
      <c r="C1316" s="153" t="s">
        <v>1332</v>
      </c>
      <c r="D1316" s="154" t="s">
        <v>631</v>
      </c>
      <c r="E1316" s="133" t="s">
        <v>1333</v>
      </c>
      <c r="F1316" s="134" t="s">
        <v>207</v>
      </c>
      <c r="G1316" s="134"/>
      <c r="H1316" s="134" t="s">
        <v>454</v>
      </c>
      <c r="I1316" s="137"/>
      <c r="J1316" s="47" t="str">
        <f t="shared" si="20"/>
        <v>15</v>
      </c>
    </row>
    <row r="1317" spans="1:10" ht="15.75" hidden="1">
      <c r="A1317" s="134">
        <v>46</v>
      </c>
      <c r="B1317" s="147" t="s">
        <v>1334</v>
      </c>
      <c r="C1317" s="153" t="s">
        <v>1335</v>
      </c>
      <c r="D1317" s="154" t="s">
        <v>640</v>
      </c>
      <c r="E1317" s="133" t="s">
        <v>1336</v>
      </c>
      <c r="F1317" s="134" t="s">
        <v>207</v>
      </c>
      <c r="G1317" s="134"/>
      <c r="H1317" s="134" t="s">
        <v>454</v>
      </c>
      <c r="I1317" s="137"/>
      <c r="J1317" s="47" t="str">
        <f t="shared" si="20"/>
        <v>15</v>
      </c>
    </row>
    <row r="1318" spans="1:10" ht="15.75" hidden="1">
      <c r="A1318" s="134">
        <v>47</v>
      </c>
      <c r="B1318" s="147" t="s">
        <v>1337</v>
      </c>
      <c r="C1318" s="153" t="s">
        <v>1338</v>
      </c>
      <c r="D1318" s="154" t="s">
        <v>833</v>
      </c>
      <c r="E1318" s="133" t="s">
        <v>1339</v>
      </c>
      <c r="F1318" s="134" t="s">
        <v>207</v>
      </c>
      <c r="G1318" s="134"/>
      <c r="H1318" s="134" t="s">
        <v>454</v>
      </c>
      <c r="I1318" s="137"/>
      <c r="J1318" s="47" t="str">
        <f t="shared" si="20"/>
        <v>15</v>
      </c>
    </row>
    <row r="1319" spans="1:10" ht="15.75" hidden="1">
      <c r="A1319" s="134">
        <v>48</v>
      </c>
      <c r="B1319" s="147" t="s">
        <v>1340</v>
      </c>
      <c r="C1319" s="153" t="s">
        <v>1341</v>
      </c>
      <c r="D1319" s="154" t="s">
        <v>1011</v>
      </c>
      <c r="E1319" s="133" t="s">
        <v>1342</v>
      </c>
      <c r="F1319" s="134" t="s">
        <v>207</v>
      </c>
      <c r="G1319" s="134"/>
      <c r="H1319" s="134" t="s">
        <v>474</v>
      </c>
      <c r="I1319" s="137"/>
      <c r="J1319" s="47" t="str">
        <f t="shared" si="20"/>
        <v>15</v>
      </c>
    </row>
    <row r="1320" spans="1:10" ht="15.75" hidden="1">
      <c r="A1320" s="134">
        <v>49</v>
      </c>
      <c r="B1320" s="147" t="s">
        <v>1343</v>
      </c>
      <c r="C1320" s="153" t="s">
        <v>1344</v>
      </c>
      <c r="D1320" s="154" t="s">
        <v>850</v>
      </c>
      <c r="E1320" s="133" t="s">
        <v>1345</v>
      </c>
      <c r="F1320" s="134" t="s">
        <v>207</v>
      </c>
      <c r="G1320" s="134"/>
      <c r="H1320" s="134" t="s">
        <v>454</v>
      </c>
      <c r="I1320" s="137"/>
      <c r="J1320" s="47" t="str">
        <f t="shared" si="20"/>
        <v>15</v>
      </c>
    </row>
    <row r="1321" spans="1:10" ht="15.75" hidden="1">
      <c r="A1321" s="134">
        <v>50</v>
      </c>
      <c r="B1321" s="147" t="s">
        <v>1346</v>
      </c>
      <c r="C1321" s="153" t="s">
        <v>514</v>
      </c>
      <c r="D1321" s="154" t="s">
        <v>850</v>
      </c>
      <c r="E1321" s="133" t="s">
        <v>1347</v>
      </c>
      <c r="F1321" s="134" t="s">
        <v>207</v>
      </c>
      <c r="G1321" s="134"/>
      <c r="H1321" s="134" t="s">
        <v>454</v>
      </c>
      <c r="I1321" s="137"/>
      <c r="J1321" s="47" t="str">
        <f t="shared" si="20"/>
        <v>15</v>
      </c>
    </row>
    <row r="1322" spans="1:10" ht="15.75" hidden="1">
      <c r="A1322" s="134">
        <v>51</v>
      </c>
      <c r="B1322" s="147" t="s">
        <v>1348</v>
      </c>
      <c r="C1322" s="153" t="s">
        <v>1349</v>
      </c>
      <c r="D1322" s="154" t="s">
        <v>1350</v>
      </c>
      <c r="E1322" s="133" t="s">
        <v>1351</v>
      </c>
      <c r="F1322" s="134" t="s">
        <v>207</v>
      </c>
      <c r="G1322" s="134"/>
      <c r="H1322" s="134" t="s">
        <v>474</v>
      </c>
      <c r="I1322" s="137"/>
      <c r="J1322" s="47" t="str">
        <f t="shared" si="20"/>
        <v>15</v>
      </c>
    </row>
    <row r="1323" spans="1:10" ht="15.75" hidden="1">
      <c r="A1323" s="134">
        <v>52</v>
      </c>
      <c r="B1323" s="147" t="s">
        <v>1352</v>
      </c>
      <c r="C1323" s="153" t="s">
        <v>606</v>
      </c>
      <c r="D1323" s="154" t="s">
        <v>656</v>
      </c>
      <c r="E1323" s="133" t="s">
        <v>1353</v>
      </c>
      <c r="F1323" s="134" t="s">
        <v>207</v>
      </c>
      <c r="G1323" s="134"/>
      <c r="H1323" s="134" t="s">
        <v>474</v>
      </c>
      <c r="I1323" s="137"/>
      <c r="J1323" s="47" t="str">
        <f t="shared" si="20"/>
        <v>15</v>
      </c>
    </row>
    <row r="1324" spans="1:10" ht="15.75" hidden="1">
      <c r="A1324" s="134">
        <v>53</v>
      </c>
      <c r="B1324" s="147" t="s">
        <v>1354</v>
      </c>
      <c r="C1324" s="153" t="s">
        <v>649</v>
      </c>
      <c r="D1324" s="154" t="s">
        <v>656</v>
      </c>
      <c r="E1324" s="133" t="s">
        <v>1355</v>
      </c>
      <c r="F1324" s="134" t="s">
        <v>207</v>
      </c>
      <c r="G1324" s="134"/>
      <c r="H1324" s="134" t="s">
        <v>474</v>
      </c>
      <c r="I1324" s="137"/>
      <c r="J1324" s="47" t="str">
        <f t="shared" si="20"/>
        <v>15</v>
      </c>
    </row>
    <row r="1325" spans="1:10" ht="15.75" hidden="1">
      <c r="A1325" s="134">
        <v>54</v>
      </c>
      <c r="B1325" s="147" t="s">
        <v>1356</v>
      </c>
      <c r="C1325" s="153" t="s">
        <v>1357</v>
      </c>
      <c r="D1325" s="154" t="s">
        <v>1358</v>
      </c>
      <c r="E1325" s="133" t="s">
        <v>961</v>
      </c>
      <c r="F1325" s="134" t="s">
        <v>207</v>
      </c>
      <c r="G1325" s="134"/>
      <c r="H1325" s="134" t="s">
        <v>474</v>
      </c>
      <c r="I1325" s="137"/>
      <c r="J1325" s="47" t="str">
        <f t="shared" si="20"/>
        <v>15</v>
      </c>
    </row>
    <row r="1326" spans="1:10" ht="15.75" hidden="1">
      <c r="A1326" s="134">
        <v>55</v>
      </c>
      <c r="B1326" s="147" t="s">
        <v>1359</v>
      </c>
      <c r="C1326" s="153" t="s">
        <v>770</v>
      </c>
      <c r="D1326" s="154" t="s">
        <v>1360</v>
      </c>
      <c r="E1326" s="133" t="s">
        <v>1361</v>
      </c>
      <c r="F1326" s="134" t="s">
        <v>207</v>
      </c>
      <c r="G1326" s="134"/>
      <c r="H1326" s="134" t="s">
        <v>474</v>
      </c>
      <c r="I1326" s="137"/>
      <c r="J1326" s="47" t="str">
        <f t="shared" si="20"/>
        <v>15</v>
      </c>
    </row>
    <row r="1327" spans="1:10" ht="15.75" hidden="1">
      <c r="A1327" s="134">
        <v>56</v>
      </c>
      <c r="B1327" s="147" t="s">
        <v>1362</v>
      </c>
      <c r="C1327" s="153" t="s">
        <v>549</v>
      </c>
      <c r="D1327" s="154" t="s">
        <v>862</v>
      </c>
      <c r="E1327" s="133" t="s">
        <v>1363</v>
      </c>
      <c r="F1327" s="134" t="s">
        <v>207</v>
      </c>
      <c r="G1327" s="134"/>
      <c r="H1327" s="134" t="s">
        <v>474</v>
      </c>
      <c r="I1327" s="137"/>
      <c r="J1327" s="47" t="str">
        <f t="shared" si="20"/>
        <v>15</v>
      </c>
    </row>
    <row r="1328" spans="1:10" ht="15.75" hidden="1">
      <c r="A1328" s="134">
        <v>57</v>
      </c>
      <c r="B1328" s="147" t="s">
        <v>1364</v>
      </c>
      <c r="C1328" s="153" t="s">
        <v>1365</v>
      </c>
      <c r="D1328" s="154" t="s">
        <v>1059</v>
      </c>
      <c r="E1328" s="133" t="s">
        <v>1366</v>
      </c>
      <c r="F1328" s="134" t="s">
        <v>207</v>
      </c>
      <c r="G1328" s="134"/>
      <c r="H1328" s="134" t="s">
        <v>474</v>
      </c>
      <c r="I1328" s="137"/>
      <c r="J1328" s="47" t="str">
        <f t="shared" si="20"/>
        <v>15</v>
      </c>
    </row>
    <row r="1329" spans="1:10" ht="15.75" hidden="1">
      <c r="A1329" s="134">
        <v>58</v>
      </c>
      <c r="B1329" s="147" t="s">
        <v>1367</v>
      </c>
      <c r="C1329" s="153" t="s">
        <v>1368</v>
      </c>
      <c r="D1329" s="154" t="s">
        <v>598</v>
      </c>
      <c r="E1329" s="133" t="s">
        <v>616</v>
      </c>
      <c r="F1329" s="134" t="s">
        <v>207</v>
      </c>
      <c r="G1329" s="134"/>
      <c r="H1329" s="134" t="s">
        <v>474</v>
      </c>
      <c r="I1329" s="137"/>
      <c r="J1329" s="47" t="str">
        <f t="shared" si="20"/>
        <v>15</v>
      </c>
    </row>
    <row r="1330" spans="1:10" ht="15.75" hidden="1">
      <c r="A1330" s="134">
        <v>59</v>
      </c>
      <c r="B1330" s="147" t="s">
        <v>1369</v>
      </c>
      <c r="C1330" s="153" t="s">
        <v>1370</v>
      </c>
      <c r="D1330" s="154" t="s">
        <v>598</v>
      </c>
      <c r="E1330" s="133" t="s">
        <v>1347</v>
      </c>
      <c r="F1330" s="134" t="s">
        <v>207</v>
      </c>
      <c r="G1330" s="134"/>
      <c r="H1330" s="134" t="s">
        <v>454</v>
      </c>
      <c r="I1330" s="137"/>
      <c r="J1330" s="47" t="str">
        <f t="shared" si="20"/>
        <v>15</v>
      </c>
    </row>
    <row r="1331" spans="1:10" ht="15.75" hidden="1">
      <c r="A1331" s="134">
        <v>1</v>
      </c>
      <c r="B1331" s="147" t="s">
        <v>1371</v>
      </c>
      <c r="C1331" s="153" t="s">
        <v>1372</v>
      </c>
      <c r="D1331" s="154" t="s">
        <v>460</v>
      </c>
      <c r="E1331" s="133" t="s">
        <v>1373</v>
      </c>
      <c r="F1331" s="136" t="s">
        <v>242</v>
      </c>
      <c r="G1331" s="134"/>
      <c r="H1331" s="134" t="s">
        <v>454</v>
      </c>
      <c r="I1331" s="137"/>
      <c r="J1331" s="47" t="str">
        <f t="shared" si="20"/>
        <v>15</v>
      </c>
    </row>
    <row r="1332" spans="1:10" ht="15.75" hidden="1">
      <c r="A1332" s="134">
        <v>2</v>
      </c>
      <c r="B1332" s="147" t="s">
        <v>1374</v>
      </c>
      <c r="C1332" s="153" t="s">
        <v>1375</v>
      </c>
      <c r="D1332" s="154" t="s">
        <v>460</v>
      </c>
      <c r="E1332" s="133" t="s">
        <v>1296</v>
      </c>
      <c r="F1332" s="134" t="s">
        <v>242</v>
      </c>
      <c r="G1332" s="134"/>
      <c r="H1332" s="134" t="s">
        <v>474</v>
      </c>
      <c r="I1332" s="137"/>
      <c r="J1332" s="47" t="str">
        <f t="shared" si="20"/>
        <v>15</v>
      </c>
    </row>
    <row r="1333" spans="1:10" ht="15.75" hidden="1">
      <c r="A1333" s="134">
        <v>3</v>
      </c>
      <c r="B1333" s="147" t="s">
        <v>1376</v>
      </c>
      <c r="C1333" s="153" t="s">
        <v>1377</v>
      </c>
      <c r="D1333" s="154" t="s">
        <v>460</v>
      </c>
      <c r="E1333" s="133" t="s">
        <v>1378</v>
      </c>
      <c r="F1333" s="134" t="s">
        <v>242</v>
      </c>
      <c r="G1333" s="134"/>
      <c r="H1333" s="134" t="s">
        <v>454</v>
      </c>
      <c r="I1333" s="137"/>
      <c r="J1333" s="47" t="str">
        <f t="shared" si="20"/>
        <v>15</v>
      </c>
    </row>
    <row r="1334" spans="1:10" ht="15.75" hidden="1">
      <c r="A1334" s="134">
        <v>4</v>
      </c>
      <c r="B1334" s="147" t="s">
        <v>1379</v>
      </c>
      <c r="C1334" s="153" t="s">
        <v>1120</v>
      </c>
      <c r="D1334" s="154" t="s">
        <v>468</v>
      </c>
      <c r="E1334" s="133" t="s">
        <v>1380</v>
      </c>
      <c r="F1334" s="134" t="s">
        <v>242</v>
      </c>
      <c r="G1334" s="134"/>
      <c r="H1334" s="134" t="s">
        <v>474</v>
      </c>
      <c r="I1334" s="137"/>
      <c r="J1334" s="47" t="str">
        <f t="shared" si="20"/>
        <v>15</v>
      </c>
    </row>
    <row r="1335" spans="1:10" ht="15.75" hidden="1">
      <c r="A1335" s="134">
        <v>5</v>
      </c>
      <c r="B1335" s="147" t="s">
        <v>1381</v>
      </c>
      <c r="C1335" s="153" t="s">
        <v>1276</v>
      </c>
      <c r="D1335" s="154" t="s">
        <v>1079</v>
      </c>
      <c r="E1335" s="133" t="s">
        <v>764</v>
      </c>
      <c r="F1335" s="134" t="s">
        <v>242</v>
      </c>
      <c r="G1335" s="134"/>
      <c r="H1335" s="134" t="s">
        <v>474</v>
      </c>
      <c r="I1335" s="137"/>
      <c r="J1335" s="47" t="str">
        <f t="shared" si="20"/>
        <v>15</v>
      </c>
    </row>
    <row r="1336" spans="1:10" ht="15.75" hidden="1">
      <c r="A1336" s="134">
        <v>6</v>
      </c>
      <c r="B1336" s="147" t="s">
        <v>1382</v>
      </c>
      <c r="C1336" s="153" t="s">
        <v>1383</v>
      </c>
      <c r="D1336" s="154" t="s">
        <v>683</v>
      </c>
      <c r="E1336" s="133" t="s">
        <v>1384</v>
      </c>
      <c r="F1336" s="134" t="s">
        <v>242</v>
      </c>
      <c r="G1336" s="134"/>
      <c r="H1336" s="134" t="s">
        <v>474</v>
      </c>
      <c r="I1336" s="137"/>
      <c r="J1336" s="47" t="str">
        <f t="shared" si="20"/>
        <v>15</v>
      </c>
    </row>
    <row r="1337" spans="1:10" ht="15.75" hidden="1">
      <c r="A1337" s="134">
        <v>7</v>
      </c>
      <c r="B1337" s="147" t="s">
        <v>1385</v>
      </c>
      <c r="C1337" s="153" t="s">
        <v>1386</v>
      </c>
      <c r="D1337" s="154" t="s">
        <v>1387</v>
      </c>
      <c r="E1337" s="133" t="s">
        <v>894</v>
      </c>
      <c r="F1337" s="134" t="s">
        <v>242</v>
      </c>
      <c r="G1337" s="134"/>
      <c r="H1337" s="134" t="s">
        <v>454</v>
      </c>
      <c r="I1337" s="137"/>
      <c r="J1337" s="47" t="str">
        <f t="shared" si="20"/>
        <v>15</v>
      </c>
    </row>
    <row r="1338" spans="1:10" ht="15.75" hidden="1">
      <c r="A1338" s="134">
        <v>8</v>
      </c>
      <c r="B1338" s="147" t="s">
        <v>1388</v>
      </c>
      <c r="C1338" s="153" t="s">
        <v>1389</v>
      </c>
      <c r="D1338" s="154" t="s">
        <v>1241</v>
      </c>
      <c r="E1338" s="133" t="s">
        <v>1157</v>
      </c>
      <c r="F1338" s="134" t="s">
        <v>242</v>
      </c>
      <c r="G1338" s="134"/>
      <c r="H1338" s="134" t="s">
        <v>474</v>
      </c>
      <c r="I1338" s="137"/>
      <c r="J1338" s="47" t="str">
        <f t="shared" si="20"/>
        <v>15</v>
      </c>
    </row>
    <row r="1339" spans="1:10" ht="15.75" hidden="1">
      <c r="A1339" s="134">
        <v>9</v>
      </c>
      <c r="B1339" s="147" t="s">
        <v>1390</v>
      </c>
      <c r="C1339" s="153" t="s">
        <v>808</v>
      </c>
      <c r="D1339" s="154" t="s">
        <v>1249</v>
      </c>
      <c r="E1339" s="133" t="s">
        <v>1391</v>
      </c>
      <c r="F1339" s="134" t="s">
        <v>242</v>
      </c>
      <c r="G1339" s="134"/>
      <c r="H1339" s="134" t="s">
        <v>474</v>
      </c>
      <c r="I1339" s="137"/>
      <c r="J1339" s="47" t="str">
        <f t="shared" si="20"/>
        <v>15</v>
      </c>
    </row>
    <row r="1340" spans="1:10" ht="15.75" hidden="1">
      <c r="A1340" s="134">
        <v>10</v>
      </c>
      <c r="B1340" s="147" t="s">
        <v>1392</v>
      </c>
      <c r="C1340" s="153" t="s">
        <v>1393</v>
      </c>
      <c r="D1340" s="154" t="s">
        <v>1088</v>
      </c>
      <c r="E1340" s="133" t="s">
        <v>558</v>
      </c>
      <c r="F1340" s="134" t="s">
        <v>242</v>
      </c>
      <c r="G1340" s="134"/>
      <c r="H1340" s="134" t="s">
        <v>454</v>
      </c>
      <c r="I1340" s="137"/>
      <c r="J1340" s="47" t="str">
        <f t="shared" si="20"/>
        <v>15</v>
      </c>
    </row>
    <row r="1341" spans="1:10" ht="15.75" hidden="1">
      <c r="A1341" s="134">
        <v>11</v>
      </c>
      <c r="B1341" s="147" t="s">
        <v>1394</v>
      </c>
      <c r="C1341" s="153" t="s">
        <v>1395</v>
      </c>
      <c r="D1341" s="154" t="s">
        <v>1088</v>
      </c>
      <c r="E1341" s="133" t="s">
        <v>1366</v>
      </c>
      <c r="F1341" s="134" t="s">
        <v>242</v>
      </c>
      <c r="G1341" s="134"/>
      <c r="H1341" s="134" t="s">
        <v>474</v>
      </c>
      <c r="I1341" s="137"/>
      <c r="J1341" s="47" t="str">
        <f t="shared" si="20"/>
        <v>15</v>
      </c>
    </row>
    <row r="1342" spans="1:10" ht="15.75" hidden="1">
      <c r="A1342" s="134">
        <v>12</v>
      </c>
      <c r="B1342" s="147" t="s">
        <v>1396</v>
      </c>
      <c r="C1342" s="153" t="s">
        <v>1397</v>
      </c>
      <c r="D1342" s="154" t="s">
        <v>497</v>
      </c>
      <c r="E1342" s="133" t="s">
        <v>1398</v>
      </c>
      <c r="F1342" s="134" t="s">
        <v>242</v>
      </c>
      <c r="G1342" s="134"/>
      <c r="H1342" s="134" t="s">
        <v>474</v>
      </c>
      <c r="I1342" s="137"/>
      <c r="J1342" s="47" t="str">
        <f t="shared" si="20"/>
        <v>15</v>
      </c>
    </row>
    <row r="1343" spans="1:10" ht="15.75" hidden="1">
      <c r="A1343" s="134">
        <v>13</v>
      </c>
      <c r="B1343" s="147" t="s">
        <v>1399</v>
      </c>
      <c r="C1343" s="153" t="s">
        <v>1400</v>
      </c>
      <c r="D1343" s="154" t="s">
        <v>511</v>
      </c>
      <c r="E1343" s="133" t="s">
        <v>1004</v>
      </c>
      <c r="F1343" s="134" t="s">
        <v>242</v>
      </c>
      <c r="G1343" s="134"/>
      <c r="H1343" s="134" t="s">
        <v>454</v>
      </c>
      <c r="I1343" s="137"/>
      <c r="J1343" s="47" t="str">
        <f t="shared" si="20"/>
        <v>15</v>
      </c>
    </row>
    <row r="1344" spans="1:10" ht="15.75" hidden="1">
      <c r="A1344" s="134">
        <v>14</v>
      </c>
      <c r="B1344" s="147" t="s">
        <v>1401</v>
      </c>
      <c r="C1344" s="153" t="s">
        <v>741</v>
      </c>
      <c r="D1344" s="154" t="s">
        <v>518</v>
      </c>
      <c r="E1344" s="133" t="s">
        <v>1402</v>
      </c>
      <c r="F1344" s="134" t="s">
        <v>242</v>
      </c>
      <c r="G1344" s="134"/>
      <c r="H1344" s="134" t="s">
        <v>474</v>
      </c>
      <c r="I1344" s="137"/>
      <c r="J1344" s="47" t="str">
        <f t="shared" si="20"/>
        <v>15</v>
      </c>
    </row>
    <row r="1345" spans="1:10" ht="15.75" hidden="1">
      <c r="A1345" s="134">
        <v>15</v>
      </c>
      <c r="B1345" s="147" t="s">
        <v>1403</v>
      </c>
      <c r="C1345" s="153" t="s">
        <v>734</v>
      </c>
      <c r="D1345" s="154" t="s">
        <v>532</v>
      </c>
      <c r="E1345" s="133" t="s">
        <v>1404</v>
      </c>
      <c r="F1345" s="134" t="s">
        <v>242</v>
      </c>
      <c r="G1345" s="134"/>
      <c r="H1345" s="134" t="s">
        <v>474</v>
      </c>
      <c r="I1345" s="137"/>
      <c r="J1345" s="47" t="str">
        <f t="shared" si="20"/>
        <v>15</v>
      </c>
    </row>
    <row r="1346" spans="1:10" ht="15.75" hidden="1">
      <c r="A1346" s="134">
        <v>16</v>
      </c>
      <c r="B1346" s="147" t="s">
        <v>1405</v>
      </c>
      <c r="C1346" s="153" t="s">
        <v>1406</v>
      </c>
      <c r="D1346" s="154" t="s">
        <v>536</v>
      </c>
      <c r="E1346" s="133" t="s">
        <v>1407</v>
      </c>
      <c r="F1346" s="134" t="s">
        <v>242</v>
      </c>
      <c r="G1346" s="134"/>
      <c r="H1346" s="134" t="s">
        <v>474</v>
      </c>
      <c r="I1346" s="137"/>
      <c r="J1346" s="47" t="str">
        <f t="shared" si="20"/>
        <v>15</v>
      </c>
    </row>
    <row r="1347" spans="1:10" ht="15.75" hidden="1">
      <c r="A1347" s="134">
        <v>17</v>
      </c>
      <c r="B1347" s="147" t="s">
        <v>1408</v>
      </c>
      <c r="C1347" s="153" t="s">
        <v>1409</v>
      </c>
      <c r="D1347" s="154" t="s">
        <v>557</v>
      </c>
      <c r="E1347" s="133" t="s">
        <v>1410</v>
      </c>
      <c r="F1347" s="134" t="s">
        <v>242</v>
      </c>
      <c r="G1347" s="134"/>
      <c r="H1347" s="134" t="s">
        <v>454</v>
      </c>
      <c r="I1347" s="137"/>
      <c r="J1347" s="47" t="str">
        <f t="shared" ref="J1347:J1410" si="21">LEFT(F1347,2)</f>
        <v>15</v>
      </c>
    </row>
    <row r="1348" spans="1:10" ht="15.75" hidden="1">
      <c r="A1348" s="134">
        <v>18</v>
      </c>
      <c r="B1348" s="147" t="s">
        <v>1411</v>
      </c>
      <c r="C1348" s="153" t="s">
        <v>1412</v>
      </c>
      <c r="D1348" s="154" t="s">
        <v>941</v>
      </c>
      <c r="E1348" s="133" t="s">
        <v>1413</v>
      </c>
      <c r="F1348" s="134" t="s">
        <v>242</v>
      </c>
      <c r="G1348" s="134"/>
      <c r="H1348" s="134" t="s">
        <v>474</v>
      </c>
      <c r="I1348" s="137"/>
      <c r="J1348" s="47" t="str">
        <f t="shared" si="21"/>
        <v>15</v>
      </c>
    </row>
    <row r="1349" spans="1:10" ht="15.75" hidden="1">
      <c r="A1349" s="134">
        <v>19</v>
      </c>
      <c r="B1349" s="147" t="s">
        <v>1414</v>
      </c>
      <c r="C1349" s="153" t="s">
        <v>1014</v>
      </c>
      <c r="D1349" s="154" t="s">
        <v>1415</v>
      </c>
      <c r="E1349" s="133" t="s">
        <v>508</v>
      </c>
      <c r="F1349" s="134" t="s">
        <v>242</v>
      </c>
      <c r="G1349" s="134"/>
      <c r="H1349" s="134" t="s">
        <v>474</v>
      </c>
      <c r="I1349" s="137"/>
      <c r="J1349" s="47" t="str">
        <f t="shared" si="21"/>
        <v>15</v>
      </c>
    </row>
    <row r="1350" spans="1:10" ht="15.75" hidden="1">
      <c r="A1350" s="134">
        <v>20</v>
      </c>
      <c r="B1350" s="147" t="s">
        <v>1416</v>
      </c>
      <c r="C1350" s="153" t="s">
        <v>1417</v>
      </c>
      <c r="D1350" s="154" t="s">
        <v>945</v>
      </c>
      <c r="E1350" s="133" t="s">
        <v>1418</v>
      </c>
      <c r="F1350" s="134" t="s">
        <v>242</v>
      </c>
      <c r="G1350" s="134"/>
      <c r="H1350" s="134" t="s">
        <v>474</v>
      </c>
      <c r="I1350" s="137"/>
      <c r="J1350" s="47" t="str">
        <f t="shared" si="21"/>
        <v>15</v>
      </c>
    </row>
    <row r="1351" spans="1:10" ht="15.75" hidden="1">
      <c r="A1351" s="134">
        <v>21</v>
      </c>
      <c r="B1351" s="147" t="s">
        <v>1419</v>
      </c>
      <c r="C1351" s="153" t="s">
        <v>1420</v>
      </c>
      <c r="D1351" s="154" t="s">
        <v>745</v>
      </c>
      <c r="E1351" s="133" t="s">
        <v>818</v>
      </c>
      <c r="F1351" s="134" t="s">
        <v>242</v>
      </c>
      <c r="G1351" s="134"/>
      <c r="H1351" s="134" t="s">
        <v>474</v>
      </c>
      <c r="I1351" s="137"/>
      <c r="J1351" s="47" t="str">
        <f t="shared" si="21"/>
        <v>15</v>
      </c>
    </row>
    <row r="1352" spans="1:10" ht="15.75" hidden="1">
      <c r="A1352" s="134">
        <v>22</v>
      </c>
      <c r="B1352" s="147" t="s">
        <v>1421</v>
      </c>
      <c r="C1352" s="153" t="s">
        <v>1422</v>
      </c>
      <c r="D1352" s="154" t="s">
        <v>745</v>
      </c>
      <c r="E1352" s="133" t="s">
        <v>1423</v>
      </c>
      <c r="F1352" s="134" t="s">
        <v>242</v>
      </c>
      <c r="G1352" s="134"/>
      <c r="H1352" s="134" t="s">
        <v>474</v>
      </c>
      <c r="I1352" s="137"/>
      <c r="J1352" s="47" t="str">
        <f t="shared" si="21"/>
        <v>15</v>
      </c>
    </row>
    <row r="1353" spans="1:10" ht="15.75" hidden="1">
      <c r="A1353" s="134">
        <v>23</v>
      </c>
      <c r="B1353" s="147" t="s">
        <v>1424</v>
      </c>
      <c r="C1353" s="153" t="s">
        <v>927</v>
      </c>
      <c r="D1353" s="154" t="s">
        <v>970</v>
      </c>
      <c r="E1353" s="133" t="s">
        <v>1425</v>
      </c>
      <c r="F1353" s="134" t="s">
        <v>242</v>
      </c>
      <c r="G1353" s="134"/>
      <c r="H1353" s="134" t="s">
        <v>474</v>
      </c>
      <c r="I1353" s="137"/>
      <c r="J1353" s="47" t="str">
        <f t="shared" si="21"/>
        <v>15</v>
      </c>
    </row>
    <row r="1354" spans="1:10" ht="15.75" hidden="1">
      <c r="A1354" s="134">
        <v>24</v>
      </c>
      <c r="B1354" s="147" t="s">
        <v>1426</v>
      </c>
      <c r="C1354" s="153" t="s">
        <v>1427</v>
      </c>
      <c r="D1354" s="154" t="s">
        <v>587</v>
      </c>
      <c r="E1354" s="133" t="s">
        <v>1428</v>
      </c>
      <c r="F1354" s="134" t="s">
        <v>242</v>
      </c>
      <c r="G1354" s="134"/>
      <c r="H1354" s="134" t="s">
        <v>454</v>
      </c>
      <c r="I1354" s="137"/>
      <c r="J1354" s="47" t="str">
        <f t="shared" si="21"/>
        <v>15</v>
      </c>
    </row>
    <row r="1355" spans="1:10" ht="15.75" hidden="1">
      <c r="A1355" s="134">
        <v>25</v>
      </c>
      <c r="B1355" s="147" t="s">
        <v>1429</v>
      </c>
      <c r="C1355" s="153" t="s">
        <v>1430</v>
      </c>
      <c r="D1355" s="154" t="s">
        <v>591</v>
      </c>
      <c r="E1355" s="133" t="s">
        <v>1431</v>
      </c>
      <c r="F1355" s="134" t="s">
        <v>242</v>
      </c>
      <c r="G1355" s="134"/>
      <c r="H1355" s="134" t="s">
        <v>454</v>
      </c>
      <c r="I1355" s="137"/>
      <c r="J1355" s="47" t="str">
        <f t="shared" si="21"/>
        <v>15</v>
      </c>
    </row>
    <row r="1356" spans="1:10" ht="15.75" hidden="1">
      <c r="A1356" s="134">
        <v>26</v>
      </c>
      <c r="B1356" s="147" t="s">
        <v>1432</v>
      </c>
      <c r="C1356" s="153" t="s">
        <v>1433</v>
      </c>
      <c r="D1356" s="154" t="s">
        <v>985</v>
      </c>
      <c r="E1356" s="133" t="s">
        <v>1196</v>
      </c>
      <c r="F1356" s="134" t="s">
        <v>242</v>
      </c>
      <c r="G1356" s="134"/>
      <c r="H1356" s="134" t="s">
        <v>474</v>
      </c>
      <c r="I1356" s="138" t="s">
        <v>1268</v>
      </c>
      <c r="J1356" s="47" t="str">
        <f t="shared" si="21"/>
        <v>15</v>
      </c>
    </row>
    <row r="1357" spans="1:10" ht="15.75" hidden="1">
      <c r="A1357" s="134">
        <v>27</v>
      </c>
      <c r="B1357" s="147" t="s">
        <v>1434</v>
      </c>
      <c r="C1357" s="153" t="s">
        <v>643</v>
      </c>
      <c r="D1357" s="154" t="s">
        <v>988</v>
      </c>
      <c r="E1357" s="133" t="s">
        <v>1435</v>
      </c>
      <c r="F1357" s="134" t="s">
        <v>242</v>
      </c>
      <c r="G1357" s="134"/>
      <c r="H1357" s="134" t="s">
        <v>454</v>
      </c>
      <c r="I1357" s="137"/>
      <c r="J1357" s="47" t="str">
        <f t="shared" si="21"/>
        <v>15</v>
      </c>
    </row>
    <row r="1358" spans="1:10" ht="15.75" hidden="1">
      <c r="A1358" s="134">
        <v>28</v>
      </c>
      <c r="B1358" s="147" t="s">
        <v>1436</v>
      </c>
      <c r="C1358" s="153" t="s">
        <v>1437</v>
      </c>
      <c r="D1358" s="154" t="s">
        <v>800</v>
      </c>
      <c r="E1358" s="133" t="s">
        <v>1438</v>
      </c>
      <c r="F1358" s="134" t="s">
        <v>242</v>
      </c>
      <c r="G1358" s="134"/>
      <c r="H1358" s="134" t="s">
        <v>474</v>
      </c>
      <c r="I1358" s="137"/>
      <c r="J1358" s="47" t="str">
        <f t="shared" si="21"/>
        <v>15</v>
      </c>
    </row>
    <row r="1359" spans="1:10" ht="15.75" hidden="1">
      <c r="A1359" s="134">
        <v>29</v>
      </c>
      <c r="B1359" s="147" t="s">
        <v>1439</v>
      </c>
      <c r="C1359" s="153" t="s">
        <v>614</v>
      </c>
      <c r="D1359" s="154" t="s">
        <v>800</v>
      </c>
      <c r="E1359" s="133" t="s">
        <v>1440</v>
      </c>
      <c r="F1359" s="134" t="s">
        <v>242</v>
      </c>
      <c r="G1359" s="134"/>
      <c r="H1359" s="134" t="s">
        <v>454</v>
      </c>
      <c r="I1359" s="137"/>
      <c r="J1359" s="47" t="str">
        <f t="shared" si="21"/>
        <v>15</v>
      </c>
    </row>
    <row r="1360" spans="1:10" ht="15.75" hidden="1">
      <c r="A1360" s="134">
        <v>30</v>
      </c>
      <c r="B1360" s="147" t="s">
        <v>1441</v>
      </c>
      <c r="C1360" s="153" t="s">
        <v>1442</v>
      </c>
      <c r="D1360" s="154" t="s">
        <v>809</v>
      </c>
      <c r="E1360" s="133" t="s">
        <v>1443</v>
      </c>
      <c r="F1360" s="134" t="s">
        <v>242</v>
      </c>
      <c r="G1360" s="134"/>
      <c r="H1360" s="134" t="s">
        <v>474</v>
      </c>
      <c r="I1360" s="137"/>
      <c r="J1360" s="47" t="str">
        <f t="shared" si="21"/>
        <v>15</v>
      </c>
    </row>
    <row r="1361" spans="1:10" ht="15.75" hidden="1">
      <c r="A1361" s="134">
        <v>31</v>
      </c>
      <c r="B1361" s="147" t="s">
        <v>1444</v>
      </c>
      <c r="C1361" s="153" t="s">
        <v>1445</v>
      </c>
      <c r="D1361" s="154" t="s">
        <v>809</v>
      </c>
      <c r="E1361" s="133" t="s">
        <v>1446</v>
      </c>
      <c r="F1361" s="134" t="s">
        <v>242</v>
      </c>
      <c r="G1361" s="134"/>
      <c r="H1361" s="134" t="s">
        <v>454</v>
      </c>
      <c r="I1361" s="137"/>
      <c r="J1361" s="47" t="str">
        <f t="shared" si="21"/>
        <v>15</v>
      </c>
    </row>
    <row r="1362" spans="1:10" ht="15.75" hidden="1">
      <c r="A1362" s="134">
        <v>32</v>
      </c>
      <c r="B1362" s="147" t="s">
        <v>1447</v>
      </c>
      <c r="C1362" s="153" t="s">
        <v>1448</v>
      </c>
      <c r="D1362" s="154" t="s">
        <v>809</v>
      </c>
      <c r="E1362" s="133" t="s">
        <v>1157</v>
      </c>
      <c r="F1362" s="134" t="s">
        <v>242</v>
      </c>
      <c r="G1362" s="134"/>
      <c r="H1362" s="134" t="s">
        <v>474</v>
      </c>
      <c r="I1362" s="137"/>
      <c r="J1362" s="47" t="str">
        <f t="shared" si="21"/>
        <v>15</v>
      </c>
    </row>
    <row r="1363" spans="1:10" ht="15.75" hidden="1">
      <c r="A1363" s="134">
        <v>33</v>
      </c>
      <c r="B1363" s="147" t="s">
        <v>1449</v>
      </c>
      <c r="C1363" s="153" t="s">
        <v>1450</v>
      </c>
      <c r="D1363" s="154" t="s">
        <v>809</v>
      </c>
      <c r="E1363" s="133" t="s">
        <v>1391</v>
      </c>
      <c r="F1363" s="134" t="s">
        <v>242</v>
      </c>
      <c r="G1363" s="134"/>
      <c r="H1363" s="134" t="s">
        <v>474</v>
      </c>
      <c r="I1363" s="137"/>
      <c r="J1363" s="47" t="str">
        <f t="shared" si="21"/>
        <v>15</v>
      </c>
    </row>
    <row r="1364" spans="1:10" ht="15.75" hidden="1">
      <c r="A1364" s="134">
        <v>34</v>
      </c>
      <c r="B1364" s="147" t="s">
        <v>1451</v>
      </c>
      <c r="C1364" s="153" t="s">
        <v>1452</v>
      </c>
      <c r="D1364" s="154" t="s">
        <v>611</v>
      </c>
      <c r="E1364" s="133" t="s">
        <v>1453</v>
      </c>
      <c r="F1364" s="134" t="s">
        <v>242</v>
      </c>
      <c r="G1364" s="134"/>
      <c r="H1364" s="134" t="s">
        <v>474</v>
      </c>
      <c r="I1364" s="137"/>
      <c r="J1364" s="47" t="str">
        <f t="shared" si="21"/>
        <v>15</v>
      </c>
    </row>
    <row r="1365" spans="1:10" ht="15.75" hidden="1">
      <c r="A1365" s="134">
        <v>35</v>
      </c>
      <c r="B1365" s="147" t="s">
        <v>1454</v>
      </c>
      <c r="C1365" s="153" t="s">
        <v>1230</v>
      </c>
      <c r="D1365" s="154" t="s">
        <v>611</v>
      </c>
      <c r="E1365" s="133" t="s">
        <v>1455</v>
      </c>
      <c r="F1365" s="134" t="s">
        <v>242</v>
      </c>
      <c r="G1365" s="134"/>
      <c r="H1365" s="134" t="s">
        <v>474</v>
      </c>
      <c r="I1365" s="137"/>
      <c r="J1365" s="47" t="str">
        <f t="shared" si="21"/>
        <v>15</v>
      </c>
    </row>
    <row r="1366" spans="1:10" ht="15.75" hidden="1">
      <c r="A1366" s="134">
        <v>36</v>
      </c>
      <c r="B1366" s="147" t="s">
        <v>1456</v>
      </c>
      <c r="C1366" s="153" t="s">
        <v>1457</v>
      </c>
      <c r="D1366" s="154" t="s">
        <v>619</v>
      </c>
      <c r="E1366" s="133" t="s">
        <v>818</v>
      </c>
      <c r="F1366" s="134" t="s">
        <v>242</v>
      </c>
      <c r="G1366" s="134"/>
      <c r="H1366" s="134" t="s">
        <v>474</v>
      </c>
      <c r="I1366" s="137"/>
      <c r="J1366" s="47" t="str">
        <f t="shared" si="21"/>
        <v>15</v>
      </c>
    </row>
    <row r="1367" spans="1:10" ht="15.75" hidden="1">
      <c r="A1367" s="134">
        <v>37</v>
      </c>
      <c r="B1367" s="147" t="s">
        <v>1458</v>
      </c>
      <c r="C1367" s="153" t="s">
        <v>610</v>
      </c>
      <c r="D1367" s="154" t="s">
        <v>623</v>
      </c>
      <c r="E1367" s="133" t="s">
        <v>1459</v>
      </c>
      <c r="F1367" s="134" t="s">
        <v>242</v>
      </c>
      <c r="G1367" s="134"/>
      <c r="H1367" s="134" t="s">
        <v>474</v>
      </c>
      <c r="I1367" s="137"/>
      <c r="J1367" s="47" t="str">
        <f t="shared" si="21"/>
        <v>15</v>
      </c>
    </row>
    <row r="1368" spans="1:10" ht="15.75" hidden="1">
      <c r="A1368" s="134">
        <v>38</v>
      </c>
      <c r="B1368" s="147" t="s">
        <v>1460</v>
      </c>
      <c r="C1368" s="153" t="s">
        <v>1461</v>
      </c>
      <c r="D1368" s="154" t="s">
        <v>623</v>
      </c>
      <c r="E1368" s="133" t="s">
        <v>1462</v>
      </c>
      <c r="F1368" s="134" t="s">
        <v>242</v>
      </c>
      <c r="G1368" s="134"/>
      <c r="H1368" s="134" t="s">
        <v>454</v>
      </c>
      <c r="I1368" s="137"/>
      <c r="J1368" s="47" t="str">
        <f t="shared" si="21"/>
        <v>15</v>
      </c>
    </row>
    <row r="1369" spans="1:10" ht="15.75" hidden="1">
      <c r="A1369" s="134">
        <v>39</v>
      </c>
      <c r="B1369" s="147" t="s">
        <v>1463</v>
      </c>
      <c r="C1369" s="153" t="s">
        <v>1276</v>
      </c>
      <c r="D1369" s="154" t="s">
        <v>1464</v>
      </c>
      <c r="E1369" s="133" t="s">
        <v>1064</v>
      </c>
      <c r="F1369" s="134" t="s">
        <v>242</v>
      </c>
      <c r="G1369" s="134"/>
      <c r="H1369" s="134" t="s">
        <v>474</v>
      </c>
      <c r="I1369" s="137"/>
      <c r="J1369" s="47" t="str">
        <f t="shared" si="21"/>
        <v>15</v>
      </c>
    </row>
    <row r="1370" spans="1:10" ht="15.75" hidden="1">
      <c r="A1370" s="134">
        <v>40</v>
      </c>
      <c r="B1370" s="147" t="s">
        <v>1465</v>
      </c>
      <c r="C1370" s="153" t="s">
        <v>1466</v>
      </c>
      <c r="D1370" s="154" t="s">
        <v>631</v>
      </c>
      <c r="E1370" s="133" t="s">
        <v>1423</v>
      </c>
      <c r="F1370" s="134" t="s">
        <v>242</v>
      </c>
      <c r="G1370" s="134"/>
      <c r="H1370" s="134" t="s">
        <v>474</v>
      </c>
      <c r="I1370" s="137"/>
      <c r="J1370" s="47" t="str">
        <f t="shared" si="21"/>
        <v>15</v>
      </c>
    </row>
    <row r="1371" spans="1:10" ht="15.75" hidden="1">
      <c r="A1371" s="134">
        <v>41</v>
      </c>
      <c r="B1371" s="147" t="s">
        <v>1467</v>
      </c>
      <c r="C1371" s="153" t="s">
        <v>1220</v>
      </c>
      <c r="D1371" s="154" t="s">
        <v>1468</v>
      </c>
      <c r="E1371" s="133" t="s">
        <v>1469</v>
      </c>
      <c r="F1371" s="134" t="s">
        <v>242</v>
      </c>
      <c r="G1371" s="134"/>
      <c r="H1371" s="134" t="s">
        <v>474</v>
      </c>
      <c r="I1371" s="137"/>
      <c r="J1371" s="47" t="str">
        <f t="shared" si="21"/>
        <v>15</v>
      </c>
    </row>
    <row r="1372" spans="1:10" ht="15.75" hidden="1">
      <c r="A1372" s="134">
        <v>42</v>
      </c>
      <c r="B1372" s="147" t="s">
        <v>1470</v>
      </c>
      <c r="C1372" s="153" t="s">
        <v>1471</v>
      </c>
      <c r="D1372" s="154" t="s">
        <v>1011</v>
      </c>
      <c r="E1372" s="133" t="s">
        <v>1472</v>
      </c>
      <c r="F1372" s="134" t="s">
        <v>242</v>
      </c>
      <c r="G1372" s="134"/>
      <c r="H1372" s="134" t="s">
        <v>454</v>
      </c>
      <c r="I1372" s="137"/>
      <c r="J1372" s="47" t="str">
        <f t="shared" si="21"/>
        <v>15</v>
      </c>
    </row>
    <row r="1373" spans="1:10" ht="15.75" hidden="1">
      <c r="A1373" s="134">
        <v>43</v>
      </c>
      <c r="B1373" s="147" t="s">
        <v>1473</v>
      </c>
      <c r="C1373" s="153" t="s">
        <v>1474</v>
      </c>
      <c r="D1373" s="154" t="s">
        <v>1015</v>
      </c>
      <c r="E1373" s="133" t="s">
        <v>752</v>
      </c>
      <c r="F1373" s="134" t="s">
        <v>242</v>
      </c>
      <c r="G1373" s="134"/>
      <c r="H1373" s="134" t="s">
        <v>474</v>
      </c>
      <c r="I1373" s="137"/>
      <c r="J1373" s="47" t="str">
        <f t="shared" si="21"/>
        <v>15</v>
      </c>
    </row>
    <row r="1374" spans="1:10" ht="15.75" hidden="1">
      <c r="A1374" s="134">
        <v>44</v>
      </c>
      <c r="B1374" s="147" t="s">
        <v>1475</v>
      </c>
      <c r="C1374" s="153" t="s">
        <v>1476</v>
      </c>
      <c r="D1374" s="154" t="s">
        <v>1018</v>
      </c>
      <c r="E1374" s="133" t="s">
        <v>1477</v>
      </c>
      <c r="F1374" s="134" t="s">
        <v>242</v>
      </c>
      <c r="G1374" s="134"/>
      <c r="H1374" s="134" t="s">
        <v>474</v>
      </c>
      <c r="I1374" s="137"/>
      <c r="J1374" s="47" t="str">
        <f t="shared" si="21"/>
        <v>15</v>
      </c>
    </row>
    <row r="1375" spans="1:10" ht="15.75" hidden="1">
      <c r="A1375" s="134">
        <v>45</v>
      </c>
      <c r="B1375" s="147" t="s">
        <v>1478</v>
      </c>
      <c r="C1375" s="153" t="s">
        <v>1479</v>
      </c>
      <c r="D1375" s="154" t="s">
        <v>1018</v>
      </c>
      <c r="E1375" s="133" t="s">
        <v>1480</v>
      </c>
      <c r="F1375" s="134" t="s">
        <v>242</v>
      </c>
      <c r="G1375" s="134"/>
      <c r="H1375" s="134" t="s">
        <v>474</v>
      </c>
      <c r="I1375" s="137"/>
      <c r="J1375" s="47" t="str">
        <f t="shared" si="21"/>
        <v>15</v>
      </c>
    </row>
    <row r="1376" spans="1:10" ht="15.75" hidden="1">
      <c r="A1376" s="134">
        <v>46</v>
      </c>
      <c r="B1376" s="147" t="s">
        <v>1481</v>
      </c>
      <c r="C1376" s="153" t="s">
        <v>1482</v>
      </c>
      <c r="D1376" s="154" t="s">
        <v>840</v>
      </c>
      <c r="E1376" s="133" t="s">
        <v>760</v>
      </c>
      <c r="F1376" s="134" t="s">
        <v>242</v>
      </c>
      <c r="G1376" s="134"/>
      <c r="H1376" s="134" t="s">
        <v>454</v>
      </c>
      <c r="I1376" s="137"/>
      <c r="J1376" s="47" t="str">
        <f t="shared" si="21"/>
        <v>15</v>
      </c>
    </row>
    <row r="1377" spans="1:10" ht="15.75" hidden="1">
      <c r="A1377" s="134">
        <v>47</v>
      </c>
      <c r="B1377" s="147" t="s">
        <v>1483</v>
      </c>
      <c r="C1377" s="153" t="s">
        <v>1484</v>
      </c>
      <c r="D1377" s="154" t="s">
        <v>840</v>
      </c>
      <c r="E1377" s="133" t="s">
        <v>1485</v>
      </c>
      <c r="F1377" s="134" t="s">
        <v>242</v>
      </c>
      <c r="G1377" s="134"/>
      <c r="H1377" s="134" t="s">
        <v>454</v>
      </c>
      <c r="I1377" s="137"/>
      <c r="J1377" s="47" t="str">
        <f t="shared" si="21"/>
        <v>15</v>
      </c>
    </row>
    <row r="1378" spans="1:10" ht="15.75" hidden="1">
      <c r="A1378" s="134">
        <v>48</v>
      </c>
      <c r="B1378" s="147" t="s">
        <v>1486</v>
      </c>
      <c r="C1378" s="153" t="s">
        <v>1487</v>
      </c>
      <c r="D1378" s="154" t="s">
        <v>656</v>
      </c>
      <c r="E1378" s="133" t="s">
        <v>1488</v>
      </c>
      <c r="F1378" s="134" t="s">
        <v>242</v>
      </c>
      <c r="G1378" s="134"/>
      <c r="H1378" s="134" t="s">
        <v>474</v>
      </c>
      <c r="I1378" s="137"/>
      <c r="J1378" s="47" t="str">
        <f t="shared" si="21"/>
        <v>15</v>
      </c>
    </row>
    <row r="1379" spans="1:10" ht="15.75" hidden="1">
      <c r="A1379" s="134">
        <v>49</v>
      </c>
      <c r="B1379" s="147" t="s">
        <v>1489</v>
      </c>
      <c r="C1379" s="153" t="s">
        <v>659</v>
      </c>
      <c r="D1379" s="154" t="s">
        <v>656</v>
      </c>
      <c r="E1379" s="133" t="s">
        <v>1351</v>
      </c>
      <c r="F1379" s="134" t="s">
        <v>242</v>
      </c>
      <c r="G1379" s="134"/>
      <c r="H1379" s="134" t="s">
        <v>474</v>
      </c>
      <c r="I1379" s="137"/>
      <c r="J1379" s="47" t="str">
        <f t="shared" si="21"/>
        <v>15</v>
      </c>
    </row>
    <row r="1380" spans="1:10" ht="15.75" hidden="1">
      <c r="A1380" s="134">
        <v>50</v>
      </c>
      <c r="B1380" s="147" t="s">
        <v>1490</v>
      </c>
      <c r="C1380" s="153" t="s">
        <v>1491</v>
      </c>
      <c r="D1380" s="154" t="s">
        <v>656</v>
      </c>
      <c r="E1380" s="133" t="s">
        <v>1131</v>
      </c>
      <c r="F1380" s="134" t="s">
        <v>242</v>
      </c>
      <c r="G1380" s="135" t="s">
        <v>43</v>
      </c>
      <c r="H1380" s="134" t="s">
        <v>454</v>
      </c>
      <c r="I1380" s="137"/>
      <c r="J1380" s="47" t="str">
        <f t="shared" si="21"/>
        <v>15</v>
      </c>
    </row>
    <row r="1381" spans="1:10" ht="15.75" hidden="1">
      <c r="A1381" s="134">
        <v>51</v>
      </c>
      <c r="B1381" s="147" t="s">
        <v>1492</v>
      </c>
      <c r="C1381" s="153" t="s">
        <v>1493</v>
      </c>
      <c r="D1381" s="154" t="s">
        <v>858</v>
      </c>
      <c r="E1381" s="133" t="s">
        <v>1112</v>
      </c>
      <c r="F1381" s="134" t="s">
        <v>242</v>
      </c>
      <c r="G1381" s="134"/>
      <c r="H1381" s="134" t="s">
        <v>474</v>
      </c>
      <c r="I1381" s="137"/>
      <c r="J1381" s="47" t="str">
        <f t="shared" si="21"/>
        <v>15</v>
      </c>
    </row>
    <row r="1382" spans="1:10" ht="15.75" hidden="1">
      <c r="A1382" s="134">
        <v>52</v>
      </c>
      <c r="B1382" s="147" t="s">
        <v>1494</v>
      </c>
      <c r="C1382" s="153" t="s">
        <v>1495</v>
      </c>
      <c r="D1382" s="154" t="s">
        <v>1360</v>
      </c>
      <c r="E1382" s="133" t="s">
        <v>1496</v>
      </c>
      <c r="F1382" s="134" t="s">
        <v>242</v>
      </c>
      <c r="G1382" s="134"/>
      <c r="H1382" s="134" t="s">
        <v>454</v>
      </c>
      <c r="I1382" s="137"/>
      <c r="J1382" s="47" t="str">
        <f t="shared" si="21"/>
        <v>15</v>
      </c>
    </row>
    <row r="1383" spans="1:10" ht="15.75" hidden="1">
      <c r="A1383" s="134">
        <v>53</v>
      </c>
      <c r="B1383" s="147" t="s">
        <v>1497</v>
      </c>
      <c r="C1383" s="153" t="s">
        <v>877</v>
      </c>
      <c r="D1383" s="154" t="s">
        <v>1360</v>
      </c>
      <c r="E1383" s="133" t="s">
        <v>637</v>
      </c>
      <c r="F1383" s="134" t="s">
        <v>242</v>
      </c>
      <c r="G1383" s="134"/>
      <c r="H1383" s="134" t="s">
        <v>474</v>
      </c>
      <c r="I1383" s="137"/>
      <c r="J1383" s="47" t="str">
        <f t="shared" si="21"/>
        <v>15</v>
      </c>
    </row>
    <row r="1384" spans="1:10" ht="15.75" hidden="1">
      <c r="A1384" s="134">
        <v>54</v>
      </c>
      <c r="B1384" s="147" t="s">
        <v>1498</v>
      </c>
      <c r="C1384" s="153" t="s">
        <v>1499</v>
      </c>
      <c r="D1384" s="154" t="s">
        <v>1046</v>
      </c>
      <c r="E1384" s="133" t="s">
        <v>1500</v>
      </c>
      <c r="F1384" s="134" t="s">
        <v>242</v>
      </c>
      <c r="G1384" s="134"/>
      <c r="H1384" s="134" t="s">
        <v>474</v>
      </c>
      <c r="I1384" s="137"/>
      <c r="J1384" s="47" t="str">
        <f t="shared" si="21"/>
        <v>15</v>
      </c>
    </row>
    <row r="1385" spans="1:10" ht="15.75" hidden="1">
      <c r="A1385" s="134">
        <v>55</v>
      </c>
      <c r="B1385" s="147" t="s">
        <v>1501</v>
      </c>
      <c r="C1385" s="153" t="s">
        <v>655</v>
      </c>
      <c r="D1385" s="154" t="s">
        <v>1050</v>
      </c>
      <c r="E1385" s="133" t="s">
        <v>1502</v>
      </c>
      <c r="F1385" s="134" t="s">
        <v>242</v>
      </c>
      <c r="G1385" s="135" t="s">
        <v>483</v>
      </c>
      <c r="H1385" s="134" t="s">
        <v>474</v>
      </c>
      <c r="I1385" s="137"/>
      <c r="J1385" s="47" t="str">
        <f t="shared" si="21"/>
        <v>15</v>
      </c>
    </row>
    <row r="1386" spans="1:10" ht="15.75" hidden="1">
      <c r="A1386" s="134">
        <v>56</v>
      </c>
      <c r="B1386" s="147" t="s">
        <v>1503</v>
      </c>
      <c r="C1386" s="153" t="s">
        <v>1504</v>
      </c>
      <c r="D1386" s="154" t="s">
        <v>1059</v>
      </c>
      <c r="E1386" s="133" t="s">
        <v>1505</v>
      </c>
      <c r="F1386" s="134" t="s">
        <v>242</v>
      </c>
      <c r="G1386" s="134"/>
      <c r="H1386" s="134" t="s">
        <v>454</v>
      </c>
      <c r="I1386" s="137"/>
      <c r="J1386" s="47" t="str">
        <f t="shared" si="21"/>
        <v>15</v>
      </c>
    </row>
    <row r="1387" spans="1:10" ht="15.75" hidden="1">
      <c r="A1387" s="134">
        <v>57</v>
      </c>
      <c r="B1387" s="147" t="s">
        <v>1506</v>
      </c>
      <c r="C1387" s="153" t="s">
        <v>1507</v>
      </c>
      <c r="D1387" s="154" t="s">
        <v>1059</v>
      </c>
      <c r="E1387" s="133" t="s">
        <v>1347</v>
      </c>
      <c r="F1387" s="134" t="s">
        <v>242</v>
      </c>
      <c r="G1387" s="134"/>
      <c r="H1387" s="134" t="s">
        <v>454</v>
      </c>
      <c r="I1387" s="137"/>
      <c r="J1387" s="47" t="str">
        <f t="shared" si="21"/>
        <v>15</v>
      </c>
    </row>
    <row r="1388" spans="1:10" ht="15.75" hidden="1">
      <c r="A1388" s="134">
        <v>58</v>
      </c>
      <c r="B1388" s="147" t="s">
        <v>1508</v>
      </c>
      <c r="C1388" s="153" t="s">
        <v>1509</v>
      </c>
      <c r="D1388" s="154" t="s">
        <v>1067</v>
      </c>
      <c r="E1388" s="133" t="s">
        <v>1510</v>
      </c>
      <c r="F1388" s="134" t="s">
        <v>242</v>
      </c>
      <c r="G1388" s="134"/>
      <c r="H1388" s="134" t="s">
        <v>474</v>
      </c>
      <c r="I1388" s="137"/>
      <c r="J1388" s="47" t="str">
        <f t="shared" si="21"/>
        <v>15</v>
      </c>
    </row>
    <row r="1389" spans="1:10" ht="15.75" hidden="1">
      <c r="A1389" s="134">
        <v>1</v>
      </c>
      <c r="B1389" s="147" t="s">
        <v>1511</v>
      </c>
      <c r="C1389" s="153" t="s">
        <v>1512</v>
      </c>
      <c r="D1389" s="154" t="s">
        <v>468</v>
      </c>
      <c r="E1389" s="133" t="s">
        <v>1513</v>
      </c>
      <c r="F1389" s="136" t="s">
        <v>1514</v>
      </c>
      <c r="G1389" s="134"/>
      <c r="H1389" s="134" t="s">
        <v>454</v>
      </c>
      <c r="I1389" s="137"/>
      <c r="J1389" s="47" t="str">
        <f t="shared" si="21"/>
        <v>15</v>
      </c>
    </row>
    <row r="1390" spans="1:10" ht="15.75" hidden="1">
      <c r="A1390" s="134">
        <v>2</v>
      </c>
      <c r="B1390" s="147" t="s">
        <v>1515</v>
      </c>
      <c r="C1390" s="153" t="s">
        <v>1516</v>
      </c>
      <c r="D1390" s="154" t="s">
        <v>468</v>
      </c>
      <c r="E1390" s="133" t="s">
        <v>1500</v>
      </c>
      <c r="F1390" s="134" t="s">
        <v>1514</v>
      </c>
      <c r="G1390" s="134"/>
      <c r="H1390" s="134" t="s">
        <v>474</v>
      </c>
      <c r="I1390" s="137"/>
      <c r="J1390" s="47" t="str">
        <f t="shared" si="21"/>
        <v>15</v>
      </c>
    </row>
    <row r="1391" spans="1:10" ht="15.75" hidden="1">
      <c r="A1391" s="134">
        <v>3</v>
      </c>
      <c r="B1391" s="147" t="s">
        <v>1517</v>
      </c>
      <c r="C1391" s="153" t="s">
        <v>1117</v>
      </c>
      <c r="D1391" s="154" t="s">
        <v>1518</v>
      </c>
      <c r="E1391" s="133" t="s">
        <v>1519</v>
      </c>
      <c r="F1391" s="134" t="s">
        <v>1514</v>
      </c>
      <c r="G1391" s="134"/>
      <c r="H1391" s="134" t="s">
        <v>474</v>
      </c>
      <c r="I1391" s="137"/>
      <c r="J1391" s="47" t="str">
        <f t="shared" si="21"/>
        <v>15</v>
      </c>
    </row>
    <row r="1392" spans="1:10" ht="15.75" hidden="1">
      <c r="A1392" s="134">
        <v>4</v>
      </c>
      <c r="B1392" s="147" t="s">
        <v>1520</v>
      </c>
      <c r="C1392" s="153" t="s">
        <v>1230</v>
      </c>
      <c r="D1392" s="154" t="s">
        <v>1518</v>
      </c>
      <c r="E1392" s="133" t="s">
        <v>1521</v>
      </c>
      <c r="F1392" s="134" t="s">
        <v>1514</v>
      </c>
      <c r="G1392" s="134"/>
      <c r="H1392" s="134" t="s">
        <v>454</v>
      </c>
      <c r="I1392" s="137"/>
      <c r="J1392" s="47" t="str">
        <f t="shared" si="21"/>
        <v>15</v>
      </c>
    </row>
    <row r="1393" spans="1:10" ht="15.75" hidden="1">
      <c r="A1393" s="134">
        <v>5</v>
      </c>
      <c r="B1393" s="149" t="s">
        <v>1522</v>
      </c>
      <c r="C1393" s="153" t="s">
        <v>503</v>
      </c>
      <c r="D1393" s="154" t="s">
        <v>1518</v>
      </c>
      <c r="E1393" s="133" t="s">
        <v>573</v>
      </c>
      <c r="F1393" s="134" t="s">
        <v>1514</v>
      </c>
      <c r="G1393" s="134"/>
      <c r="H1393" s="134" t="s">
        <v>474</v>
      </c>
      <c r="I1393" s="137"/>
      <c r="J1393" s="47" t="str">
        <f t="shared" si="21"/>
        <v>15</v>
      </c>
    </row>
    <row r="1394" spans="1:10" ht="15.75" hidden="1">
      <c r="A1394" s="134">
        <v>6</v>
      </c>
      <c r="B1394" s="149" t="s">
        <v>1523</v>
      </c>
      <c r="C1394" s="153" t="s">
        <v>503</v>
      </c>
      <c r="D1394" s="154" t="s">
        <v>1518</v>
      </c>
      <c r="E1394" s="133" t="s">
        <v>1524</v>
      </c>
      <c r="F1394" s="134" t="s">
        <v>1514</v>
      </c>
      <c r="G1394" s="134"/>
      <c r="H1394" s="134" t="s">
        <v>454</v>
      </c>
      <c r="I1394" s="137"/>
      <c r="J1394" s="47" t="str">
        <f t="shared" si="21"/>
        <v>15</v>
      </c>
    </row>
    <row r="1395" spans="1:10" ht="15.75" hidden="1">
      <c r="A1395" s="134">
        <v>7</v>
      </c>
      <c r="B1395" s="147" t="s">
        <v>1525</v>
      </c>
      <c r="C1395" s="153" t="s">
        <v>1237</v>
      </c>
      <c r="D1395" s="154" t="s">
        <v>1518</v>
      </c>
      <c r="E1395" s="133" t="s">
        <v>1061</v>
      </c>
      <c r="F1395" s="134" t="s">
        <v>1514</v>
      </c>
      <c r="G1395" s="134"/>
      <c r="H1395" s="134" t="s">
        <v>454</v>
      </c>
      <c r="I1395" s="137"/>
      <c r="J1395" s="47" t="str">
        <f t="shared" si="21"/>
        <v>15</v>
      </c>
    </row>
    <row r="1396" spans="1:10" ht="15.75" hidden="1">
      <c r="A1396" s="134">
        <v>8</v>
      </c>
      <c r="B1396" s="147" t="s">
        <v>1526</v>
      </c>
      <c r="C1396" s="153" t="s">
        <v>682</v>
      </c>
      <c r="D1396" s="154" t="s">
        <v>1072</v>
      </c>
      <c r="E1396" s="133" t="s">
        <v>1527</v>
      </c>
      <c r="F1396" s="134" t="s">
        <v>1514</v>
      </c>
      <c r="G1396" s="134"/>
      <c r="H1396" s="134" t="s">
        <v>474</v>
      </c>
      <c r="I1396" s="137"/>
      <c r="J1396" s="47" t="str">
        <f t="shared" si="21"/>
        <v>15</v>
      </c>
    </row>
    <row r="1397" spans="1:10" ht="15.75" hidden="1">
      <c r="A1397" s="134">
        <v>9</v>
      </c>
      <c r="B1397" s="147" t="s">
        <v>1528</v>
      </c>
      <c r="C1397" s="153" t="s">
        <v>1276</v>
      </c>
      <c r="D1397" s="154" t="s">
        <v>1233</v>
      </c>
      <c r="E1397" s="133" t="s">
        <v>1021</v>
      </c>
      <c r="F1397" s="134" t="s">
        <v>1514</v>
      </c>
      <c r="G1397" s="134"/>
      <c r="H1397" s="134" t="s">
        <v>474</v>
      </c>
      <c r="I1397" s="137"/>
      <c r="J1397" s="47" t="str">
        <f t="shared" si="21"/>
        <v>15</v>
      </c>
    </row>
    <row r="1398" spans="1:10" ht="15.75" hidden="1">
      <c r="A1398" s="134">
        <v>10</v>
      </c>
      <c r="B1398" s="147" t="s">
        <v>1529</v>
      </c>
      <c r="C1398" s="153" t="s">
        <v>1530</v>
      </c>
      <c r="D1398" s="154" t="s">
        <v>1249</v>
      </c>
      <c r="E1398" s="133" t="s">
        <v>1033</v>
      </c>
      <c r="F1398" s="134" t="s">
        <v>1514</v>
      </c>
      <c r="G1398" s="134"/>
      <c r="H1398" s="134" t="s">
        <v>454</v>
      </c>
      <c r="I1398" s="137"/>
      <c r="J1398" s="47" t="str">
        <f t="shared" si="21"/>
        <v>15</v>
      </c>
    </row>
    <row r="1399" spans="1:10" ht="15.75" hidden="1">
      <c r="A1399" s="134">
        <v>11</v>
      </c>
      <c r="B1399" s="147" t="s">
        <v>1531</v>
      </c>
      <c r="C1399" s="153" t="s">
        <v>1014</v>
      </c>
      <c r="D1399" s="154" t="s">
        <v>687</v>
      </c>
      <c r="E1399" s="133" t="s">
        <v>1532</v>
      </c>
      <c r="F1399" s="134" t="s">
        <v>1514</v>
      </c>
      <c r="G1399" s="134"/>
      <c r="H1399" s="134" t="s">
        <v>474</v>
      </c>
      <c r="I1399" s="137"/>
      <c r="J1399" s="47" t="str">
        <f t="shared" si="21"/>
        <v>15</v>
      </c>
    </row>
    <row r="1400" spans="1:10" ht="15.75" hidden="1">
      <c r="A1400" s="134">
        <v>12</v>
      </c>
      <c r="B1400" s="147" t="s">
        <v>1533</v>
      </c>
      <c r="C1400" s="153" t="s">
        <v>659</v>
      </c>
      <c r="D1400" s="154" t="s">
        <v>691</v>
      </c>
      <c r="E1400" s="133" t="s">
        <v>1534</v>
      </c>
      <c r="F1400" s="134" t="s">
        <v>1514</v>
      </c>
      <c r="G1400" s="134"/>
      <c r="H1400" s="134" t="s">
        <v>454</v>
      </c>
      <c r="I1400" s="137"/>
      <c r="J1400" s="47" t="str">
        <f t="shared" si="21"/>
        <v>15</v>
      </c>
    </row>
    <row r="1401" spans="1:10" ht="15.75" hidden="1">
      <c r="A1401" s="134">
        <v>13</v>
      </c>
      <c r="B1401" s="147" t="s">
        <v>1535</v>
      </c>
      <c r="C1401" s="153" t="s">
        <v>634</v>
      </c>
      <c r="D1401" s="154" t="s">
        <v>695</v>
      </c>
      <c r="E1401" s="133" t="s">
        <v>776</v>
      </c>
      <c r="F1401" s="134" t="s">
        <v>1514</v>
      </c>
      <c r="G1401" s="134"/>
      <c r="H1401" s="134" t="s">
        <v>454</v>
      </c>
      <c r="I1401" s="137"/>
      <c r="J1401" s="47" t="str">
        <f t="shared" si="21"/>
        <v>15</v>
      </c>
    </row>
    <row r="1402" spans="1:10" ht="15.75" hidden="1">
      <c r="A1402" s="134">
        <v>14</v>
      </c>
      <c r="B1402" s="147" t="s">
        <v>1536</v>
      </c>
      <c r="C1402" s="153" t="s">
        <v>503</v>
      </c>
      <c r="D1402" s="154" t="s">
        <v>1088</v>
      </c>
      <c r="E1402" s="133" t="s">
        <v>1281</v>
      </c>
      <c r="F1402" s="134" t="s">
        <v>1514</v>
      </c>
      <c r="G1402" s="134"/>
      <c r="H1402" s="134" t="s">
        <v>474</v>
      </c>
      <c r="I1402" s="137"/>
      <c r="J1402" s="47" t="str">
        <f t="shared" si="21"/>
        <v>15</v>
      </c>
    </row>
    <row r="1403" spans="1:10" ht="15.75" hidden="1">
      <c r="A1403" s="134">
        <v>15</v>
      </c>
      <c r="B1403" s="147" t="s">
        <v>1537</v>
      </c>
      <c r="C1403" s="153" t="s">
        <v>1538</v>
      </c>
      <c r="D1403" s="154" t="s">
        <v>1272</v>
      </c>
      <c r="E1403" s="133" t="s">
        <v>1539</v>
      </c>
      <c r="F1403" s="134" t="s">
        <v>1514</v>
      </c>
      <c r="G1403" s="134"/>
      <c r="H1403" s="134" t="s">
        <v>474</v>
      </c>
      <c r="I1403" s="137"/>
      <c r="J1403" s="47" t="str">
        <f t="shared" si="21"/>
        <v>15</v>
      </c>
    </row>
    <row r="1404" spans="1:10" ht="15.75" hidden="1">
      <c r="A1404" s="134">
        <v>16</v>
      </c>
      <c r="B1404" s="147" t="s">
        <v>1540</v>
      </c>
      <c r="C1404" s="153" t="s">
        <v>1541</v>
      </c>
      <c r="D1404" s="154" t="s">
        <v>497</v>
      </c>
      <c r="E1404" s="133" t="s">
        <v>1115</v>
      </c>
      <c r="F1404" s="134" t="s">
        <v>1514</v>
      </c>
      <c r="G1404" s="134"/>
      <c r="H1404" s="134" t="s">
        <v>474</v>
      </c>
      <c r="I1404" s="137"/>
      <c r="J1404" s="47" t="str">
        <f t="shared" si="21"/>
        <v>15</v>
      </c>
    </row>
    <row r="1405" spans="1:10" ht="15.75" hidden="1">
      <c r="A1405" s="134">
        <v>17</v>
      </c>
      <c r="B1405" s="147" t="s">
        <v>1542</v>
      </c>
      <c r="C1405" s="153" t="s">
        <v>1543</v>
      </c>
      <c r="D1405" s="154" t="s">
        <v>1544</v>
      </c>
      <c r="E1405" s="133" t="s">
        <v>1545</v>
      </c>
      <c r="F1405" s="134" t="s">
        <v>1514</v>
      </c>
      <c r="G1405" s="134"/>
      <c r="H1405" s="134" t="s">
        <v>474</v>
      </c>
      <c r="I1405" s="137"/>
      <c r="J1405" s="47" t="str">
        <f t="shared" si="21"/>
        <v>15</v>
      </c>
    </row>
    <row r="1406" spans="1:10" ht="15.75" hidden="1">
      <c r="A1406" s="134">
        <v>18</v>
      </c>
      <c r="B1406" s="147" t="s">
        <v>1546</v>
      </c>
      <c r="C1406" s="153" t="s">
        <v>582</v>
      </c>
      <c r="D1406" s="154" t="s">
        <v>518</v>
      </c>
      <c r="E1406" s="133" t="s">
        <v>1547</v>
      </c>
      <c r="F1406" s="134" t="s">
        <v>1514</v>
      </c>
      <c r="G1406" s="134"/>
      <c r="H1406" s="134" t="s">
        <v>474</v>
      </c>
      <c r="I1406" s="137"/>
      <c r="J1406" s="47" t="str">
        <f t="shared" si="21"/>
        <v>15</v>
      </c>
    </row>
    <row r="1407" spans="1:10" ht="15.75" hidden="1">
      <c r="A1407" s="134">
        <v>19</v>
      </c>
      <c r="B1407" s="147" t="s">
        <v>1548</v>
      </c>
      <c r="C1407" s="153" t="s">
        <v>1341</v>
      </c>
      <c r="D1407" s="154" t="s">
        <v>518</v>
      </c>
      <c r="E1407" s="133" t="s">
        <v>1549</v>
      </c>
      <c r="F1407" s="134" t="s">
        <v>1514</v>
      </c>
      <c r="G1407" s="134"/>
      <c r="H1407" s="134" t="s">
        <v>474</v>
      </c>
      <c r="I1407" s="137"/>
      <c r="J1407" s="47" t="str">
        <f t="shared" si="21"/>
        <v>15</v>
      </c>
    </row>
    <row r="1408" spans="1:10" ht="15.75" hidden="1">
      <c r="A1408" s="134">
        <v>20</v>
      </c>
      <c r="B1408" s="147" t="s">
        <v>1550</v>
      </c>
      <c r="C1408" s="153" t="s">
        <v>649</v>
      </c>
      <c r="D1408" s="154" t="s">
        <v>532</v>
      </c>
      <c r="E1408" s="133" t="s">
        <v>1551</v>
      </c>
      <c r="F1408" s="134" t="s">
        <v>1514</v>
      </c>
      <c r="G1408" s="134"/>
      <c r="H1408" s="134" t="s">
        <v>474</v>
      </c>
      <c r="I1408" s="137"/>
      <c r="J1408" s="47" t="str">
        <f t="shared" si="21"/>
        <v>15</v>
      </c>
    </row>
    <row r="1409" spans="1:10" ht="15.75" hidden="1">
      <c r="A1409" s="134">
        <v>21</v>
      </c>
      <c r="B1409" s="147" t="s">
        <v>1552</v>
      </c>
      <c r="C1409" s="153" t="s">
        <v>1553</v>
      </c>
      <c r="D1409" s="154" t="s">
        <v>543</v>
      </c>
      <c r="E1409" s="133" t="s">
        <v>1554</v>
      </c>
      <c r="F1409" s="134" t="s">
        <v>1514</v>
      </c>
      <c r="G1409" s="134"/>
      <c r="H1409" s="134" t="s">
        <v>474</v>
      </c>
      <c r="I1409" s="137"/>
      <c r="J1409" s="47" t="str">
        <f t="shared" si="21"/>
        <v>15</v>
      </c>
    </row>
    <row r="1410" spans="1:10" ht="15.75" hidden="1">
      <c r="A1410" s="134">
        <v>22</v>
      </c>
      <c r="B1410" s="147" t="s">
        <v>1555</v>
      </c>
      <c r="C1410" s="153" t="s">
        <v>1556</v>
      </c>
      <c r="D1410" s="154" t="s">
        <v>543</v>
      </c>
      <c r="E1410" s="133" t="s">
        <v>1557</v>
      </c>
      <c r="F1410" s="134" t="s">
        <v>1514</v>
      </c>
      <c r="G1410" s="134"/>
      <c r="H1410" s="134" t="s">
        <v>474</v>
      </c>
      <c r="I1410" s="137"/>
      <c r="J1410" s="47" t="str">
        <f t="shared" si="21"/>
        <v>15</v>
      </c>
    </row>
    <row r="1411" spans="1:10" ht="15.75" hidden="1">
      <c r="A1411" s="134">
        <v>23</v>
      </c>
      <c r="B1411" s="147" t="s">
        <v>1558</v>
      </c>
      <c r="C1411" s="153" t="s">
        <v>1559</v>
      </c>
      <c r="D1411" s="154" t="s">
        <v>543</v>
      </c>
      <c r="E1411" s="133" t="s">
        <v>1560</v>
      </c>
      <c r="F1411" s="134" t="s">
        <v>1514</v>
      </c>
      <c r="G1411" s="134"/>
      <c r="H1411" s="134" t="s">
        <v>474</v>
      </c>
      <c r="I1411" s="137"/>
      <c r="J1411" s="47" t="str">
        <f t="shared" ref="J1411:J1474" si="22">LEFT(F1411,2)</f>
        <v>15</v>
      </c>
    </row>
    <row r="1412" spans="1:10" ht="15.75" hidden="1">
      <c r="A1412" s="134">
        <v>24</v>
      </c>
      <c r="B1412" s="147" t="s">
        <v>1561</v>
      </c>
      <c r="C1412" s="153" t="s">
        <v>1099</v>
      </c>
      <c r="D1412" s="154" t="s">
        <v>554</v>
      </c>
      <c r="E1412" s="133" t="s">
        <v>1562</v>
      </c>
      <c r="F1412" s="134" t="s">
        <v>1514</v>
      </c>
      <c r="G1412" s="134"/>
      <c r="H1412" s="134" t="s">
        <v>474</v>
      </c>
      <c r="I1412" s="137"/>
      <c r="J1412" s="47" t="str">
        <f t="shared" si="22"/>
        <v>15</v>
      </c>
    </row>
    <row r="1413" spans="1:10" ht="15.75" hidden="1">
      <c r="A1413" s="134">
        <v>25</v>
      </c>
      <c r="B1413" s="147" t="s">
        <v>1563</v>
      </c>
      <c r="C1413" s="153" t="s">
        <v>1564</v>
      </c>
      <c r="D1413" s="154" t="s">
        <v>557</v>
      </c>
      <c r="E1413" s="133" t="s">
        <v>1565</v>
      </c>
      <c r="F1413" s="134" t="s">
        <v>1514</v>
      </c>
      <c r="G1413" s="134"/>
      <c r="H1413" s="134" t="s">
        <v>474</v>
      </c>
      <c r="I1413" s="137"/>
      <c r="J1413" s="47" t="str">
        <f t="shared" si="22"/>
        <v>15</v>
      </c>
    </row>
    <row r="1414" spans="1:10" ht="15.75" hidden="1">
      <c r="A1414" s="134">
        <v>26</v>
      </c>
      <c r="B1414" s="147" t="s">
        <v>1566</v>
      </c>
      <c r="C1414" s="153" t="s">
        <v>1567</v>
      </c>
      <c r="D1414" s="154" t="s">
        <v>945</v>
      </c>
      <c r="E1414" s="133" t="s">
        <v>1549</v>
      </c>
      <c r="F1414" s="134" t="s">
        <v>1514</v>
      </c>
      <c r="G1414" s="134"/>
      <c r="H1414" s="134" t="s">
        <v>454</v>
      </c>
      <c r="I1414" s="137"/>
      <c r="J1414" s="47" t="str">
        <f t="shared" si="22"/>
        <v>15</v>
      </c>
    </row>
    <row r="1415" spans="1:10" ht="15.75" hidden="1">
      <c r="A1415" s="134">
        <v>27</v>
      </c>
      <c r="B1415" s="147" t="s">
        <v>1568</v>
      </c>
      <c r="C1415" s="153" t="s">
        <v>1569</v>
      </c>
      <c r="D1415" s="154" t="s">
        <v>1570</v>
      </c>
      <c r="E1415" s="133" t="s">
        <v>1571</v>
      </c>
      <c r="F1415" s="134" t="s">
        <v>1514</v>
      </c>
      <c r="G1415" s="134"/>
      <c r="H1415" s="134" t="s">
        <v>454</v>
      </c>
      <c r="I1415" s="137"/>
      <c r="J1415" s="47" t="str">
        <f t="shared" si="22"/>
        <v>15</v>
      </c>
    </row>
    <row r="1416" spans="1:10" ht="15.75" hidden="1">
      <c r="A1416" s="134">
        <v>28</v>
      </c>
      <c r="B1416" s="147" t="s">
        <v>1572</v>
      </c>
      <c r="C1416" s="153" t="s">
        <v>1573</v>
      </c>
      <c r="D1416" s="154" t="s">
        <v>565</v>
      </c>
      <c r="E1416" s="133" t="s">
        <v>1574</v>
      </c>
      <c r="F1416" s="134" t="s">
        <v>1514</v>
      </c>
      <c r="G1416" s="134"/>
      <c r="H1416" s="134" t="s">
        <v>454</v>
      </c>
      <c r="I1416" s="137"/>
      <c r="J1416" s="47" t="str">
        <f t="shared" si="22"/>
        <v>15</v>
      </c>
    </row>
    <row r="1417" spans="1:10" ht="15.75" hidden="1">
      <c r="A1417" s="134">
        <v>29</v>
      </c>
      <c r="B1417" s="147" t="s">
        <v>1575</v>
      </c>
      <c r="C1417" s="153" t="s">
        <v>655</v>
      </c>
      <c r="D1417" s="154" t="s">
        <v>745</v>
      </c>
      <c r="E1417" s="133" t="s">
        <v>1576</v>
      </c>
      <c r="F1417" s="134" t="s">
        <v>1514</v>
      </c>
      <c r="G1417" s="135" t="s">
        <v>43</v>
      </c>
      <c r="H1417" s="134" t="s">
        <v>454</v>
      </c>
      <c r="I1417" s="137"/>
      <c r="J1417" s="47" t="str">
        <f t="shared" si="22"/>
        <v>15</v>
      </c>
    </row>
    <row r="1418" spans="1:10" ht="15.75" hidden="1">
      <c r="A1418" s="134">
        <v>30</v>
      </c>
      <c r="B1418" s="147" t="s">
        <v>1577</v>
      </c>
      <c r="C1418" s="153" t="s">
        <v>1230</v>
      </c>
      <c r="D1418" s="154" t="s">
        <v>1142</v>
      </c>
      <c r="E1418" s="133" t="s">
        <v>1578</v>
      </c>
      <c r="F1418" s="134" t="s">
        <v>1514</v>
      </c>
      <c r="G1418" s="134"/>
      <c r="H1418" s="134" t="s">
        <v>474</v>
      </c>
      <c r="I1418" s="137"/>
      <c r="J1418" s="47" t="str">
        <f t="shared" si="22"/>
        <v>15</v>
      </c>
    </row>
    <row r="1419" spans="1:10" ht="15.75" hidden="1">
      <c r="A1419" s="134">
        <v>31</v>
      </c>
      <c r="B1419" s="147" t="s">
        <v>1579</v>
      </c>
      <c r="C1419" s="153" t="s">
        <v>480</v>
      </c>
      <c r="D1419" s="154" t="s">
        <v>1580</v>
      </c>
      <c r="E1419" s="133" t="s">
        <v>1581</v>
      </c>
      <c r="F1419" s="134" t="s">
        <v>1514</v>
      </c>
      <c r="G1419" s="134"/>
      <c r="H1419" s="134" t="s">
        <v>474</v>
      </c>
      <c r="I1419" s="137"/>
      <c r="J1419" s="47" t="str">
        <f t="shared" si="22"/>
        <v>15</v>
      </c>
    </row>
    <row r="1420" spans="1:10" ht="15.75" hidden="1">
      <c r="A1420" s="134">
        <v>32</v>
      </c>
      <c r="B1420" s="147" t="s">
        <v>1582</v>
      </c>
      <c r="C1420" s="153" t="s">
        <v>1583</v>
      </c>
      <c r="D1420" s="154" t="s">
        <v>759</v>
      </c>
      <c r="E1420" s="133" t="s">
        <v>1584</v>
      </c>
      <c r="F1420" s="134" t="s">
        <v>1514</v>
      </c>
      <c r="G1420" s="134"/>
      <c r="H1420" s="134" t="s">
        <v>454</v>
      </c>
      <c r="I1420" s="137"/>
      <c r="J1420" s="47" t="str">
        <f t="shared" si="22"/>
        <v>15</v>
      </c>
    </row>
    <row r="1421" spans="1:10" ht="15.75" hidden="1">
      <c r="A1421" s="134">
        <v>33</v>
      </c>
      <c r="B1421" s="147" t="s">
        <v>1585</v>
      </c>
      <c r="C1421" s="153" t="s">
        <v>1412</v>
      </c>
      <c r="D1421" s="154" t="s">
        <v>759</v>
      </c>
      <c r="E1421" s="133" t="s">
        <v>1586</v>
      </c>
      <c r="F1421" s="134" t="s">
        <v>1514</v>
      </c>
      <c r="G1421" s="134"/>
      <c r="H1421" s="134" t="s">
        <v>454</v>
      </c>
      <c r="I1421" s="137"/>
      <c r="J1421" s="47" t="str">
        <f t="shared" si="22"/>
        <v>15</v>
      </c>
    </row>
    <row r="1422" spans="1:10" ht="15.75" hidden="1">
      <c r="A1422" s="134">
        <v>34</v>
      </c>
      <c r="B1422" s="147" t="s">
        <v>1587</v>
      </c>
      <c r="C1422" s="153" t="s">
        <v>1588</v>
      </c>
      <c r="D1422" s="154" t="s">
        <v>763</v>
      </c>
      <c r="E1422" s="133" t="s">
        <v>1589</v>
      </c>
      <c r="F1422" s="134" t="s">
        <v>1514</v>
      </c>
      <c r="G1422" s="134"/>
      <c r="H1422" s="134" t="s">
        <v>474</v>
      </c>
      <c r="I1422" s="137"/>
      <c r="J1422" s="47" t="str">
        <f t="shared" si="22"/>
        <v>15</v>
      </c>
    </row>
    <row r="1423" spans="1:10" ht="15.75" hidden="1">
      <c r="A1423" s="134">
        <v>35</v>
      </c>
      <c r="B1423" s="147" t="s">
        <v>1590</v>
      </c>
      <c r="C1423" s="153" t="s">
        <v>770</v>
      </c>
      <c r="D1423" s="154" t="s">
        <v>783</v>
      </c>
      <c r="E1423" s="133" t="s">
        <v>547</v>
      </c>
      <c r="F1423" s="134" t="s">
        <v>1514</v>
      </c>
      <c r="G1423" s="134"/>
      <c r="H1423" s="134" t="s">
        <v>474</v>
      </c>
      <c r="I1423" s="137"/>
      <c r="J1423" s="47" t="str">
        <f t="shared" si="22"/>
        <v>15</v>
      </c>
    </row>
    <row r="1424" spans="1:10" ht="15.75" hidden="1">
      <c r="A1424" s="134">
        <v>36</v>
      </c>
      <c r="B1424" s="147" t="s">
        <v>1591</v>
      </c>
      <c r="C1424" s="153" t="s">
        <v>1592</v>
      </c>
      <c r="D1424" s="154" t="s">
        <v>1593</v>
      </c>
      <c r="E1424" s="133" t="s">
        <v>1594</v>
      </c>
      <c r="F1424" s="134" t="s">
        <v>1514</v>
      </c>
      <c r="G1424" s="134"/>
      <c r="H1424" s="134" t="s">
        <v>474</v>
      </c>
      <c r="I1424" s="137"/>
      <c r="J1424" s="47" t="str">
        <f t="shared" si="22"/>
        <v>15</v>
      </c>
    </row>
    <row r="1425" spans="1:10" ht="15.75" hidden="1">
      <c r="A1425" s="134">
        <v>37</v>
      </c>
      <c r="B1425" s="147" t="s">
        <v>1595</v>
      </c>
      <c r="C1425" s="153" t="s">
        <v>1596</v>
      </c>
      <c r="D1425" s="154" t="s">
        <v>587</v>
      </c>
      <c r="E1425" s="133" t="s">
        <v>768</v>
      </c>
      <c r="F1425" s="134" t="s">
        <v>1514</v>
      </c>
      <c r="G1425" s="135"/>
      <c r="H1425" s="134" t="s">
        <v>474</v>
      </c>
      <c r="I1425" s="137"/>
      <c r="J1425" s="47" t="str">
        <f t="shared" si="22"/>
        <v>15</v>
      </c>
    </row>
    <row r="1426" spans="1:10" ht="15.75" hidden="1">
      <c r="A1426" s="134">
        <v>38</v>
      </c>
      <c r="B1426" s="147" t="s">
        <v>1597</v>
      </c>
      <c r="C1426" s="153" t="s">
        <v>682</v>
      </c>
      <c r="D1426" s="154" t="s">
        <v>595</v>
      </c>
      <c r="E1426" s="133" t="s">
        <v>1290</v>
      </c>
      <c r="F1426" s="134" t="s">
        <v>1514</v>
      </c>
      <c r="G1426" s="134"/>
      <c r="H1426" s="134" t="s">
        <v>454</v>
      </c>
      <c r="I1426" s="137"/>
      <c r="J1426" s="47" t="str">
        <f t="shared" si="22"/>
        <v>15</v>
      </c>
    </row>
    <row r="1427" spans="1:10" ht="15.75" hidden="1">
      <c r="A1427" s="134">
        <v>39</v>
      </c>
      <c r="B1427" s="147" t="s">
        <v>1598</v>
      </c>
      <c r="C1427" s="153" t="s">
        <v>1599</v>
      </c>
      <c r="D1427" s="154" t="s">
        <v>985</v>
      </c>
      <c r="E1427" s="133" t="s">
        <v>1600</v>
      </c>
      <c r="F1427" s="134" t="s">
        <v>1514</v>
      </c>
      <c r="G1427" s="134"/>
      <c r="H1427" s="134" t="s">
        <v>474</v>
      </c>
      <c r="I1427" s="137"/>
      <c r="J1427" s="47" t="str">
        <f t="shared" si="22"/>
        <v>15</v>
      </c>
    </row>
    <row r="1428" spans="1:10" ht="15.75" hidden="1">
      <c r="A1428" s="134">
        <v>40</v>
      </c>
      <c r="B1428" s="147" t="s">
        <v>1601</v>
      </c>
      <c r="C1428" s="153" t="s">
        <v>1602</v>
      </c>
      <c r="D1428" s="154" t="s">
        <v>1325</v>
      </c>
      <c r="E1428" s="133" t="s">
        <v>547</v>
      </c>
      <c r="F1428" s="134" t="s">
        <v>1514</v>
      </c>
      <c r="G1428" s="134"/>
      <c r="H1428" s="134" t="s">
        <v>474</v>
      </c>
      <c r="I1428" s="137"/>
      <c r="J1428" s="47" t="str">
        <f t="shared" si="22"/>
        <v>15</v>
      </c>
    </row>
    <row r="1429" spans="1:10" ht="15.75" hidden="1">
      <c r="A1429" s="134">
        <v>41</v>
      </c>
      <c r="B1429" s="147" t="s">
        <v>1603</v>
      </c>
      <c r="C1429" s="153" t="s">
        <v>1276</v>
      </c>
      <c r="D1429" s="154" t="s">
        <v>1180</v>
      </c>
      <c r="E1429" s="133" t="s">
        <v>1391</v>
      </c>
      <c r="F1429" s="134" t="s">
        <v>1514</v>
      </c>
      <c r="G1429" s="134"/>
      <c r="H1429" s="134" t="s">
        <v>474</v>
      </c>
      <c r="I1429" s="137"/>
      <c r="J1429" s="47" t="str">
        <f t="shared" si="22"/>
        <v>15</v>
      </c>
    </row>
    <row r="1430" spans="1:10" ht="15.75" hidden="1">
      <c r="A1430" s="134">
        <v>42</v>
      </c>
      <c r="B1430" s="147" t="s">
        <v>1604</v>
      </c>
      <c r="C1430" s="153" t="s">
        <v>480</v>
      </c>
      <c r="D1430" s="154" t="s">
        <v>800</v>
      </c>
      <c r="E1430" s="133" t="s">
        <v>1605</v>
      </c>
      <c r="F1430" s="134" t="s">
        <v>1514</v>
      </c>
      <c r="G1430" s="134"/>
      <c r="H1430" s="134" t="s">
        <v>474</v>
      </c>
      <c r="I1430" s="137"/>
      <c r="J1430" s="47" t="str">
        <f t="shared" si="22"/>
        <v>15</v>
      </c>
    </row>
    <row r="1431" spans="1:10" ht="15.75" hidden="1">
      <c r="A1431" s="134">
        <v>43</v>
      </c>
      <c r="B1431" s="147" t="s">
        <v>1606</v>
      </c>
      <c r="C1431" s="153" t="s">
        <v>496</v>
      </c>
      <c r="D1431" s="154" t="s">
        <v>809</v>
      </c>
      <c r="E1431" s="133" t="s">
        <v>1607</v>
      </c>
      <c r="F1431" s="134" t="s">
        <v>1514</v>
      </c>
      <c r="G1431" s="134"/>
      <c r="H1431" s="134" t="s">
        <v>474</v>
      </c>
      <c r="I1431" s="137"/>
      <c r="J1431" s="47" t="str">
        <f t="shared" si="22"/>
        <v>15</v>
      </c>
    </row>
    <row r="1432" spans="1:10" ht="15.75" hidden="1">
      <c r="A1432" s="134">
        <v>44</v>
      </c>
      <c r="B1432" s="147" t="s">
        <v>1608</v>
      </c>
      <c r="C1432" s="153" t="s">
        <v>914</v>
      </c>
      <c r="D1432" s="154" t="s">
        <v>611</v>
      </c>
      <c r="E1432" s="133" t="s">
        <v>1609</v>
      </c>
      <c r="F1432" s="134" t="s">
        <v>1514</v>
      </c>
      <c r="G1432" s="134"/>
      <c r="H1432" s="134" t="s">
        <v>474</v>
      </c>
      <c r="I1432" s="137"/>
      <c r="J1432" s="47" t="str">
        <f t="shared" si="22"/>
        <v>15</v>
      </c>
    </row>
    <row r="1433" spans="1:10" ht="15.75" hidden="1">
      <c r="A1433" s="134">
        <v>45</v>
      </c>
      <c r="B1433" s="147" t="s">
        <v>1610</v>
      </c>
      <c r="C1433" s="153" t="s">
        <v>1611</v>
      </c>
      <c r="D1433" s="154" t="s">
        <v>611</v>
      </c>
      <c r="E1433" s="133" t="s">
        <v>1404</v>
      </c>
      <c r="F1433" s="134" t="s">
        <v>1514</v>
      </c>
      <c r="G1433" s="135" t="s">
        <v>483</v>
      </c>
      <c r="H1433" s="134" t="s">
        <v>474</v>
      </c>
      <c r="I1433" s="137"/>
      <c r="J1433" s="47" t="str">
        <f t="shared" si="22"/>
        <v>15</v>
      </c>
    </row>
    <row r="1434" spans="1:10" ht="15.75" hidden="1">
      <c r="A1434" s="134">
        <v>46</v>
      </c>
      <c r="B1434" s="147" t="s">
        <v>1612</v>
      </c>
      <c r="C1434" s="153" t="s">
        <v>1613</v>
      </c>
      <c r="D1434" s="154" t="s">
        <v>623</v>
      </c>
      <c r="E1434" s="133" t="s">
        <v>1614</v>
      </c>
      <c r="F1434" s="134" t="s">
        <v>1514</v>
      </c>
      <c r="G1434" s="134"/>
      <c r="H1434" s="134" t="s">
        <v>454</v>
      </c>
      <c r="I1434" s="137"/>
      <c r="J1434" s="47" t="str">
        <f t="shared" si="22"/>
        <v>15</v>
      </c>
    </row>
    <row r="1435" spans="1:10" ht="15.75" hidden="1">
      <c r="A1435" s="134">
        <v>47</v>
      </c>
      <c r="B1435" s="147" t="s">
        <v>1615</v>
      </c>
      <c r="C1435" s="153" t="s">
        <v>1616</v>
      </c>
      <c r="D1435" s="154" t="s">
        <v>627</v>
      </c>
      <c r="E1435" s="133" t="s">
        <v>1617</v>
      </c>
      <c r="F1435" s="134" t="s">
        <v>1514</v>
      </c>
      <c r="G1435" s="134"/>
      <c r="H1435" s="134" t="s">
        <v>474</v>
      </c>
      <c r="I1435" s="137"/>
      <c r="J1435" s="47" t="str">
        <f t="shared" si="22"/>
        <v>15</v>
      </c>
    </row>
    <row r="1436" spans="1:10" ht="15.75" hidden="1">
      <c r="A1436" s="134">
        <v>48</v>
      </c>
      <c r="B1436" s="147" t="s">
        <v>1618</v>
      </c>
      <c r="C1436" s="153" t="s">
        <v>655</v>
      </c>
      <c r="D1436" s="154" t="s">
        <v>821</v>
      </c>
      <c r="E1436" s="133" t="s">
        <v>1619</v>
      </c>
      <c r="F1436" s="134" t="s">
        <v>1514</v>
      </c>
      <c r="G1436" s="134"/>
      <c r="H1436" s="134" t="s">
        <v>474</v>
      </c>
      <c r="I1436" s="137"/>
      <c r="J1436" s="47" t="str">
        <f t="shared" si="22"/>
        <v>15</v>
      </c>
    </row>
    <row r="1437" spans="1:10" ht="15.75" hidden="1">
      <c r="A1437" s="134">
        <v>49</v>
      </c>
      <c r="B1437" s="147" t="s">
        <v>1620</v>
      </c>
      <c r="C1437" s="153" t="s">
        <v>1621</v>
      </c>
      <c r="D1437" s="154" t="s">
        <v>631</v>
      </c>
      <c r="E1437" s="133" t="s">
        <v>1622</v>
      </c>
      <c r="F1437" s="134" t="s">
        <v>1514</v>
      </c>
      <c r="G1437" s="134"/>
      <c r="H1437" s="134" t="s">
        <v>474</v>
      </c>
      <c r="I1437" s="137"/>
      <c r="J1437" s="47" t="str">
        <f t="shared" si="22"/>
        <v>15</v>
      </c>
    </row>
    <row r="1438" spans="1:10" ht="15.75" hidden="1">
      <c r="A1438" s="134">
        <v>50</v>
      </c>
      <c r="B1438" s="147" t="s">
        <v>1623</v>
      </c>
      <c r="C1438" s="153" t="s">
        <v>709</v>
      </c>
      <c r="D1438" s="154" t="s">
        <v>833</v>
      </c>
      <c r="E1438" s="133" t="s">
        <v>519</v>
      </c>
      <c r="F1438" s="134" t="s">
        <v>1514</v>
      </c>
      <c r="G1438" s="134"/>
      <c r="H1438" s="134" t="s">
        <v>474</v>
      </c>
      <c r="I1438" s="137"/>
      <c r="J1438" s="47" t="str">
        <f t="shared" si="22"/>
        <v>15</v>
      </c>
    </row>
    <row r="1439" spans="1:10" ht="15.75" hidden="1">
      <c r="A1439" s="134">
        <v>51</v>
      </c>
      <c r="B1439" s="147" t="s">
        <v>1624</v>
      </c>
      <c r="C1439" s="153" t="s">
        <v>1625</v>
      </c>
      <c r="D1439" s="154" t="s">
        <v>833</v>
      </c>
      <c r="E1439" s="133" t="s">
        <v>878</v>
      </c>
      <c r="F1439" s="134" t="s">
        <v>1514</v>
      </c>
      <c r="G1439" s="134"/>
      <c r="H1439" s="134" t="s">
        <v>474</v>
      </c>
      <c r="I1439" s="137"/>
      <c r="J1439" s="47" t="str">
        <f t="shared" si="22"/>
        <v>15</v>
      </c>
    </row>
    <row r="1440" spans="1:10" ht="15.75" hidden="1">
      <c r="A1440" s="134">
        <v>52</v>
      </c>
      <c r="B1440" s="147" t="s">
        <v>1626</v>
      </c>
      <c r="C1440" s="153" t="s">
        <v>1627</v>
      </c>
      <c r="D1440" s="154" t="s">
        <v>1011</v>
      </c>
      <c r="E1440" s="133" t="s">
        <v>1628</v>
      </c>
      <c r="F1440" s="134" t="s">
        <v>1514</v>
      </c>
      <c r="G1440" s="134"/>
      <c r="H1440" s="134" t="s">
        <v>474</v>
      </c>
      <c r="I1440" s="137"/>
      <c r="J1440" s="47" t="str">
        <f t="shared" si="22"/>
        <v>15</v>
      </c>
    </row>
    <row r="1441" spans="1:10" ht="15.75" hidden="1">
      <c r="A1441" s="134">
        <v>53</v>
      </c>
      <c r="B1441" s="147" t="s">
        <v>1629</v>
      </c>
      <c r="C1441" s="153" t="s">
        <v>1487</v>
      </c>
      <c r="D1441" s="154" t="s">
        <v>1630</v>
      </c>
      <c r="E1441" s="133" t="s">
        <v>1347</v>
      </c>
      <c r="F1441" s="134" t="s">
        <v>1514</v>
      </c>
      <c r="G1441" s="134"/>
      <c r="H1441" s="134" t="s">
        <v>474</v>
      </c>
      <c r="I1441" s="137"/>
      <c r="J1441" s="47" t="str">
        <f t="shared" si="22"/>
        <v>15</v>
      </c>
    </row>
    <row r="1442" spans="1:10" ht="15.75" hidden="1">
      <c r="A1442" s="134">
        <v>54</v>
      </c>
      <c r="B1442" s="147" t="s">
        <v>1631</v>
      </c>
      <c r="C1442" s="153" t="s">
        <v>1632</v>
      </c>
      <c r="D1442" s="154" t="s">
        <v>840</v>
      </c>
      <c r="E1442" s="133" t="s">
        <v>1633</v>
      </c>
      <c r="F1442" s="134" t="s">
        <v>1514</v>
      </c>
      <c r="G1442" s="134"/>
      <c r="H1442" s="134" t="s">
        <v>474</v>
      </c>
      <c r="I1442" s="137"/>
      <c r="J1442" s="47" t="str">
        <f t="shared" si="22"/>
        <v>15</v>
      </c>
    </row>
    <row r="1443" spans="1:10" ht="15.75" hidden="1">
      <c r="A1443" s="134">
        <v>55</v>
      </c>
      <c r="B1443" s="147" t="s">
        <v>1634</v>
      </c>
      <c r="C1443" s="153" t="s">
        <v>614</v>
      </c>
      <c r="D1443" s="154" t="s">
        <v>1635</v>
      </c>
      <c r="E1443" s="133" t="s">
        <v>1215</v>
      </c>
      <c r="F1443" s="134" t="s">
        <v>1514</v>
      </c>
      <c r="G1443" s="134"/>
      <c r="H1443" s="134" t="s">
        <v>474</v>
      </c>
      <c r="I1443" s="137"/>
      <c r="J1443" s="47" t="str">
        <f t="shared" si="22"/>
        <v>15</v>
      </c>
    </row>
    <row r="1444" spans="1:10" ht="15.75" hidden="1">
      <c r="A1444" s="134">
        <v>56</v>
      </c>
      <c r="B1444" s="147" t="s">
        <v>1636</v>
      </c>
      <c r="C1444" s="153" t="s">
        <v>614</v>
      </c>
      <c r="D1444" s="154" t="s">
        <v>850</v>
      </c>
      <c r="E1444" s="133" t="s">
        <v>1431</v>
      </c>
      <c r="F1444" s="134" t="s">
        <v>1514</v>
      </c>
      <c r="G1444" s="134"/>
      <c r="H1444" s="134" t="s">
        <v>474</v>
      </c>
      <c r="I1444" s="137"/>
      <c r="J1444" s="47" t="str">
        <f t="shared" si="22"/>
        <v>15</v>
      </c>
    </row>
    <row r="1445" spans="1:10" ht="15.75" hidden="1">
      <c r="A1445" s="134">
        <v>57</v>
      </c>
      <c r="B1445" s="147" t="s">
        <v>1637</v>
      </c>
      <c r="C1445" s="153" t="s">
        <v>682</v>
      </c>
      <c r="D1445" s="154" t="s">
        <v>862</v>
      </c>
      <c r="E1445" s="133" t="s">
        <v>1638</v>
      </c>
      <c r="F1445" s="134" t="s">
        <v>1514</v>
      </c>
      <c r="G1445" s="134"/>
      <c r="H1445" s="134" t="s">
        <v>474</v>
      </c>
      <c r="I1445" s="137"/>
      <c r="J1445" s="47" t="str">
        <f t="shared" si="22"/>
        <v>15</v>
      </c>
    </row>
    <row r="1446" spans="1:10" ht="15.75" hidden="1">
      <c r="A1446" s="134">
        <v>58</v>
      </c>
      <c r="B1446" s="147" t="s">
        <v>1639</v>
      </c>
      <c r="C1446" s="153" t="s">
        <v>1640</v>
      </c>
      <c r="D1446" s="154" t="s">
        <v>1050</v>
      </c>
      <c r="E1446" s="133" t="s">
        <v>1641</v>
      </c>
      <c r="F1446" s="134" t="s">
        <v>1514</v>
      </c>
      <c r="G1446" s="134"/>
      <c r="H1446" s="134" t="s">
        <v>454</v>
      </c>
      <c r="I1446" s="137"/>
      <c r="J1446" s="47" t="str">
        <f t="shared" si="22"/>
        <v>15</v>
      </c>
    </row>
    <row r="1447" spans="1:10" ht="15.75" hidden="1">
      <c r="A1447" s="134">
        <v>1</v>
      </c>
      <c r="B1447" s="147" t="s">
        <v>1642</v>
      </c>
      <c r="C1447" s="153" t="s">
        <v>1014</v>
      </c>
      <c r="D1447" s="154" t="s">
        <v>451</v>
      </c>
      <c r="E1447" s="133" t="s">
        <v>1643</v>
      </c>
      <c r="F1447" s="136" t="s">
        <v>1644</v>
      </c>
      <c r="G1447" s="135" t="s">
        <v>483</v>
      </c>
      <c r="H1447" s="134" t="s">
        <v>474</v>
      </c>
      <c r="I1447" s="137"/>
      <c r="J1447" s="47" t="str">
        <f t="shared" si="22"/>
        <v>15</v>
      </c>
    </row>
    <row r="1448" spans="1:10" ht="15.75" hidden="1">
      <c r="A1448" s="134">
        <v>2</v>
      </c>
      <c r="B1448" s="147" t="s">
        <v>1645</v>
      </c>
      <c r="C1448" s="153" t="s">
        <v>1276</v>
      </c>
      <c r="D1448" s="154" t="s">
        <v>451</v>
      </c>
      <c r="E1448" s="133" t="s">
        <v>1646</v>
      </c>
      <c r="F1448" s="134" t="s">
        <v>1644</v>
      </c>
      <c r="G1448" s="134"/>
      <c r="H1448" s="134" t="s">
        <v>474</v>
      </c>
      <c r="I1448" s="137"/>
      <c r="J1448" s="47" t="str">
        <f t="shared" si="22"/>
        <v>15</v>
      </c>
    </row>
    <row r="1449" spans="1:10" ht="15.75" hidden="1">
      <c r="A1449" s="134">
        <v>3</v>
      </c>
      <c r="B1449" s="147" t="s">
        <v>1647</v>
      </c>
      <c r="C1449" s="153" t="s">
        <v>1648</v>
      </c>
      <c r="D1449" s="154" t="s">
        <v>468</v>
      </c>
      <c r="E1449" s="133" t="s">
        <v>1649</v>
      </c>
      <c r="F1449" s="134" t="s">
        <v>1644</v>
      </c>
      <c r="G1449" s="134"/>
      <c r="H1449" s="134" t="s">
        <v>454</v>
      </c>
      <c r="I1449" s="137"/>
      <c r="J1449" s="47" t="str">
        <f t="shared" si="22"/>
        <v>15</v>
      </c>
    </row>
    <row r="1450" spans="1:10" ht="15.75" hidden="1">
      <c r="A1450" s="134">
        <v>4</v>
      </c>
      <c r="B1450" s="147" t="s">
        <v>1650</v>
      </c>
      <c r="C1450" s="153" t="s">
        <v>649</v>
      </c>
      <c r="D1450" s="154" t="s">
        <v>477</v>
      </c>
      <c r="E1450" s="133" t="s">
        <v>1651</v>
      </c>
      <c r="F1450" s="134" t="s">
        <v>1644</v>
      </c>
      <c r="G1450" s="134"/>
      <c r="H1450" s="134" t="s">
        <v>474</v>
      </c>
      <c r="I1450" s="137"/>
      <c r="J1450" s="47" t="str">
        <f t="shared" si="22"/>
        <v>15</v>
      </c>
    </row>
    <row r="1451" spans="1:10" ht="15.75" hidden="1">
      <c r="A1451" s="134">
        <v>5</v>
      </c>
      <c r="B1451" s="147" t="s">
        <v>1652</v>
      </c>
      <c r="C1451" s="153" t="s">
        <v>1653</v>
      </c>
      <c r="D1451" s="154" t="s">
        <v>1654</v>
      </c>
      <c r="E1451" s="133" t="s">
        <v>1655</v>
      </c>
      <c r="F1451" s="134" t="s">
        <v>1644</v>
      </c>
      <c r="G1451" s="134"/>
      <c r="H1451" s="134" t="s">
        <v>474</v>
      </c>
      <c r="I1451" s="137"/>
      <c r="J1451" s="47" t="str">
        <f t="shared" si="22"/>
        <v>15</v>
      </c>
    </row>
    <row r="1452" spans="1:10" ht="15.75" hidden="1">
      <c r="A1452" s="134">
        <v>6</v>
      </c>
      <c r="B1452" s="147" t="s">
        <v>1656</v>
      </c>
      <c r="C1452" s="153" t="s">
        <v>659</v>
      </c>
      <c r="D1452" s="154" t="s">
        <v>1079</v>
      </c>
      <c r="E1452" s="133" t="s">
        <v>1256</v>
      </c>
      <c r="F1452" s="134" t="s">
        <v>1644</v>
      </c>
      <c r="G1452" s="134"/>
      <c r="H1452" s="134" t="s">
        <v>454</v>
      </c>
      <c r="I1452" s="137"/>
      <c r="J1452" s="47" t="str">
        <f t="shared" si="22"/>
        <v>15</v>
      </c>
    </row>
    <row r="1453" spans="1:10" ht="15.75" hidden="1">
      <c r="A1453" s="134">
        <v>7</v>
      </c>
      <c r="B1453" s="147" t="s">
        <v>1657</v>
      </c>
      <c r="C1453" s="153" t="s">
        <v>471</v>
      </c>
      <c r="D1453" s="154" t="s">
        <v>1249</v>
      </c>
      <c r="E1453" s="133" t="s">
        <v>1658</v>
      </c>
      <c r="F1453" s="134" t="s">
        <v>1644</v>
      </c>
      <c r="G1453" s="134"/>
      <c r="H1453" s="134" t="s">
        <v>474</v>
      </c>
      <c r="I1453" s="137"/>
      <c r="J1453" s="47" t="str">
        <f t="shared" si="22"/>
        <v>15</v>
      </c>
    </row>
    <row r="1454" spans="1:10" ht="15.75" hidden="1">
      <c r="A1454" s="134">
        <v>8</v>
      </c>
      <c r="B1454" s="147" t="s">
        <v>1659</v>
      </c>
      <c r="C1454" s="153" t="s">
        <v>1660</v>
      </c>
      <c r="D1454" s="154" t="s">
        <v>1088</v>
      </c>
      <c r="E1454" s="133" t="s">
        <v>1661</v>
      </c>
      <c r="F1454" s="134" t="s">
        <v>1644</v>
      </c>
      <c r="G1454" s="134"/>
      <c r="H1454" s="134" t="s">
        <v>474</v>
      </c>
      <c r="I1454" s="137"/>
      <c r="J1454" s="47" t="str">
        <f t="shared" si="22"/>
        <v>15</v>
      </c>
    </row>
    <row r="1455" spans="1:10" ht="15.75" hidden="1">
      <c r="A1455" s="134">
        <v>9</v>
      </c>
      <c r="B1455" s="147" t="s">
        <v>1662</v>
      </c>
      <c r="C1455" s="153" t="s">
        <v>1663</v>
      </c>
      <c r="D1455" s="154" t="s">
        <v>1088</v>
      </c>
      <c r="E1455" s="133" t="s">
        <v>1664</v>
      </c>
      <c r="F1455" s="134" t="s">
        <v>1644</v>
      </c>
      <c r="G1455" s="134"/>
      <c r="H1455" s="134" t="s">
        <v>474</v>
      </c>
      <c r="I1455" s="137"/>
      <c r="J1455" s="47" t="str">
        <f t="shared" si="22"/>
        <v>15</v>
      </c>
    </row>
    <row r="1456" spans="1:10" ht="15.75" hidden="1">
      <c r="A1456" s="134">
        <v>10</v>
      </c>
      <c r="B1456" s="147" t="s">
        <v>1665</v>
      </c>
      <c r="C1456" s="153" t="s">
        <v>1666</v>
      </c>
      <c r="D1456" s="154" t="s">
        <v>1088</v>
      </c>
      <c r="E1456" s="133" t="s">
        <v>1667</v>
      </c>
      <c r="F1456" s="134" t="s">
        <v>1644</v>
      </c>
      <c r="G1456" s="134"/>
      <c r="H1456" s="134" t="s">
        <v>454</v>
      </c>
      <c r="I1456" s="137"/>
      <c r="J1456" s="47" t="str">
        <f t="shared" si="22"/>
        <v>15</v>
      </c>
    </row>
    <row r="1457" spans="1:10" ht="15.75" hidden="1">
      <c r="A1457" s="134">
        <v>11</v>
      </c>
      <c r="B1457" s="147" t="s">
        <v>1668</v>
      </c>
      <c r="C1457" s="153" t="s">
        <v>1669</v>
      </c>
      <c r="D1457" s="154" t="s">
        <v>1088</v>
      </c>
      <c r="E1457" s="133" t="s">
        <v>494</v>
      </c>
      <c r="F1457" s="134" t="s">
        <v>1644</v>
      </c>
      <c r="G1457" s="134"/>
      <c r="H1457" s="134" t="s">
        <v>474</v>
      </c>
      <c r="I1457" s="137"/>
      <c r="J1457" s="47" t="str">
        <f t="shared" si="22"/>
        <v>15</v>
      </c>
    </row>
    <row r="1458" spans="1:10" ht="15.75" hidden="1">
      <c r="A1458" s="134">
        <v>12</v>
      </c>
      <c r="B1458" s="147" t="s">
        <v>1670</v>
      </c>
      <c r="C1458" s="153" t="s">
        <v>1671</v>
      </c>
      <c r="D1458" s="154" t="s">
        <v>1088</v>
      </c>
      <c r="E1458" s="133" t="s">
        <v>1672</v>
      </c>
      <c r="F1458" s="134" t="s">
        <v>1644</v>
      </c>
      <c r="G1458" s="134"/>
      <c r="H1458" s="134" t="s">
        <v>474</v>
      </c>
      <c r="I1458" s="137"/>
      <c r="J1458" s="47" t="str">
        <f t="shared" si="22"/>
        <v>15</v>
      </c>
    </row>
    <row r="1459" spans="1:10" ht="15.75" hidden="1">
      <c r="A1459" s="134">
        <v>13</v>
      </c>
      <c r="B1459" s="147" t="s">
        <v>1673</v>
      </c>
      <c r="C1459" s="153" t="s">
        <v>1220</v>
      </c>
      <c r="D1459" s="154" t="s">
        <v>1088</v>
      </c>
      <c r="E1459" s="133" t="s">
        <v>1674</v>
      </c>
      <c r="F1459" s="134" t="s">
        <v>1644</v>
      </c>
      <c r="G1459" s="134"/>
      <c r="H1459" s="134" t="s">
        <v>474</v>
      </c>
      <c r="I1459" s="137"/>
      <c r="J1459" s="47" t="str">
        <f t="shared" si="22"/>
        <v>15</v>
      </c>
    </row>
    <row r="1460" spans="1:10" ht="15.75" hidden="1">
      <c r="A1460" s="134">
        <v>14</v>
      </c>
      <c r="B1460" s="147" t="s">
        <v>1675</v>
      </c>
      <c r="C1460" s="153" t="s">
        <v>1530</v>
      </c>
      <c r="D1460" s="154" t="s">
        <v>1676</v>
      </c>
      <c r="E1460" s="133" t="s">
        <v>647</v>
      </c>
      <c r="F1460" s="134" t="s">
        <v>1644</v>
      </c>
      <c r="G1460" s="134"/>
      <c r="H1460" s="134" t="s">
        <v>454</v>
      </c>
      <c r="I1460" s="137"/>
      <c r="J1460" s="47" t="str">
        <f t="shared" si="22"/>
        <v>15</v>
      </c>
    </row>
    <row r="1461" spans="1:10" ht="15.75" hidden="1">
      <c r="A1461" s="134">
        <v>15</v>
      </c>
      <c r="B1461" s="147" t="s">
        <v>1677</v>
      </c>
      <c r="C1461" s="153" t="s">
        <v>1678</v>
      </c>
      <c r="D1461" s="154" t="s">
        <v>511</v>
      </c>
      <c r="E1461" s="133" t="s">
        <v>851</v>
      </c>
      <c r="F1461" s="134" t="s">
        <v>1644</v>
      </c>
      <c r="G1461" s="134"/>
      <c r="H1461" s="134" t="s">
        <v>474</v>
      </c>
      <c r="I1461" s="137"/>
      <c r="J1461" s="47" t="str">
        <f t="shared" si="22"/>
        <v>15</v>
      </c>
    </row>
    <row r="1462" spans="1:10" ht="15.75" hidden="1">
      <c r="A1462" s="134">
        <v>16</v>
      </c>
      <c r="B1462" s="147" t="s">
        <v>1679</v>
      </c>
      <c r="C1462" s="153" t="s">
        <v>1680</v>
      </c>
      <c r="D1462" s="154" t="s">
        <v>511</v>
      </c>
      <c r="E1462" s="133" t="s">
        <v>1320</v>
      </c>
      <c r="F1462" s="134" t="s">
        <v>1644</v>
      </c>
      <c r="G1462" s="134"/>
      <c r="H1462" s="134" t="s">
        <v>474</v>
      </c>
      <c r="I1462" s="138" t="s">
        <v>1268</v>
      </c>
      <c r="J1462" s="47" t="str">
        <f t="shared" si="22"/>
        <v>15</v>
      </c>
    </row>
    <row r="1463" spans="1:10" ht="15.75" hidden="1">
      <c r="A1463" s="134">
        <v>17</v>
      </c>
      <c r="B1463" s="147" t="s">
        <v>1681</v>
      </c>
      <c r="C1463" s="153" t="s">
        <v>1682</v>
      </c>
      <c r="D1463" s="154" t="s">
        <v>532</v>
      </c>
      <c r="E1463" s="133" t="s">
        <v>919</v>
      </c>
      <c r="F1463" s="134" t="s">
        <v>1644</v>
      </c>
      <c r="G1463" s="134"/>
      <c r="H1463" s="134" t="s">
        <v>474</v>
      </c>
      <c r="I1463" s="137"/>
      <c r="J1463" s="47" t="str">
        <f t="shared" si="22"/>
        <v>15</v>
      </c>
    </row>
    <row r="1464" spans="1:10" ht="15.75" hidden="1">
      <c r="A1464" s="134">
        <v>18</v>
      </c>
      <c r="B1464" s="147" t="s">
        <v>1683</v>
      </c>
      <c r="C1464" s="153" t="s">
        <v>503</v>
      </c>
      <c r="D1464" s="154" t="s">
        <v>532</v>
      </c>
      <c r="E1464" s="133" t="s">
        <v>951</v>
      </c>
      <c r="F1464" s="134" t="s">
        <v>1644</v>
      </c>
      <c r="G1464" s="134"/>
      <c r="H1464" s="134" t="s">
        <v>474</v>
      </c>
      <c r="I1464" s="137"/>
      <c r="J1464" s="47" t="str">
        <f t="shared" si="22"/>
        <v>15</v>
      </c>
    </row>
    <row r="1465" spans="1:10" ht="15.75" hidden="1">
      <c r="A1465" s="134">
        <v>19</v>
      </c>
      <c r="B1465" s="147" t="s">
        <v>1684</v>
      </c>
      <c r="C1465" s="153" t="s">
        <v>1003</v>
      </c>
      <c r="D1465" s="154" t="s">
        <v>557</v>
      </c>
      <c r="E1465" s="133" t="s">
        <v>1685</v>
      </c>
      <c r="F1465" s="134" t="s">
        <v>1644</v>
      </c>
      <c r="G1465" s="134"/>
      <c r="H1465" s="134" t="s">
        <v>474</v>
      </c>
      <c r="I1465" s="137"/>
      <c r="J1465" s="47" t="str">
        <f t="shared" si="22"/>
        <v>15</v>
      </c>
    </row>
    <row r="1466" spans="1:10" ht="15.75" hidden="1">
      <c r="A1466" s="134">
        <v>20</v>
      </c>
      <c r="B1466" s="147" t="s">
        <v>1686</v>
      </c>
      <c r="C1466" s="153" t="s">
        <v>1687</v>
      </c>
      <c r="D1466" s="154" t="s">
        <v>941</v>
      </c>
      <c r="E1466" s="133" t="s">
        <v>1688</v>
      </c>
      <c r="F1466" s="134" t="s">
        <v>1644</v>
      </c>
      <c r="G1466" s="134"/>
      <c r="H1466" s="134" t="s">
        <v>474</v>
      </c>
      <c r="I1466" s="137"/>
      <c r="J1466" s="47" t="str">
        <f t="shared" si="22"/>
        <v>15</v>
      </c>
    </row>
    <row r="1467" spans="1:10" ht="15.75" hidden="1">
      <c r="A1467" s="134">
        <v>21</v>
      </c>
      <c r="B1467" s="147" t="s">
        <v>1689</v>
      </c>
      <c r="C1467" s="153" t="s">
        <v>652</v>
      </c>
      <c r="D1467" s="154" t="s">
        <v>1415</v>
      </c>
      <c r="E1467" s="133" t="s">
        <v>1690</v>
      </c>
      <c r="F1467" s="134" t="s">
        <v>1644</v>
      </c>
      <c r="G1467" s="134"/>
      <c r="H1467" s="134" t="s">
        <v>474</v>
      </c>
      <c r="I1467" s="137"/>
      <c r="J1467" s="47" t="str">
        <f t="shared" si="22"/>
        <v>15</v>
      </c>
    </row>
    <row r="1468" spans="1:10" ht="15.75" hidden="1">
      <c r="A1468" s="134">
        <v>22</v>
      </c>
      <c r="B1468" s="147" t="s">
        <v>1691</v>
      </c>
      <c r="C1468" s="153" t="s">
        <v>1188</v>
      </c>
      <c r="D1468" s="154" t="s">
        <v>1570</v>
      </c>
      <c r="E1468" s="133" t="s">
        <v>1692</v>
      </c>
      <c r="F1468" s="134" t="s">
        <v>1644</v>
      </c>
      <c r="G1468" s="134"/>
      <c r="H1468" s="134" t="s">
        <v>474</v>
      </c>
      <c r="I1468" s="137"/>
      <c r="J1468" s="47" t="str">
        <f t="shared" si="22"/>
        <v>15</v>
      </c>
    </row>
    <row r="1469" spans="1:10" ht="15.75" hidden="1">
      <c r="A1469" s="134">
        <v>23</v>
      </c>
      <c r="B1469" s="147" t="s">
        <v>1693</v>
      </c>
      <c r="C1469" s="153" t="s">
        <v>503</v>
      </c>
      <c r="D1469" s="154" t="s">
        <v>1694</v>
      </c>
      <c r="E1469" s="133" t="s">
        <v>1695</v>
      </c>
      <c r="F1469" s="134" t="s">
        <v>1644</v>
      </c>
      <c r="G1469" s="134"/>
      <c r="H1469" s="134" t="s">
        <v>474</v>
      </c>
      <c r="I1469" s="137"/>
      <c r="J1469" s="47" t="str">
        <f t="shared" si="22"/>
        <v>15</v>
      </c>
    </row>
    <row r="1470" spans="1:10" ht="15.75" hidden="1">
      <c r="A1470" s="134">
        <v>24</v>
      </c>
      <c r="B1470" s="147" t="s">
        <v>1696</v>
      </c>
      <c r="C1470" s="153" t="s">
        <v>1697</v>
      </c>
      <c r="D1470" s="154" t="s">
        <v>572</v>
      </c>
      <c r="E1470" s="133" t="s">
        <v>1698</v>
      </c>
      <c r="F1470" s="134" t="s">
        <v>1644</v>
      </c>
      <c r="G1470" s="134"/>
      <c r="H1470" s="134" t="s">
        <v>474</v>
      </c>
      <c r="I1470" s="137"/>
      <c r="J1470" s="47" t="str">
        <f t="shared" si="22"/>
        <v>15</v>
      </c>
    </row>
    <row r="1471" spans="1:10" ht="15.75" hidden="1">
      <c r="A1471" s="134">
        <v>25</v>
      </c>
      <c r="B1471" s="147" t="s">
        <v>1699</v>
      </c>
      <c r="C1471" s="153" t="s">
        <v>578</v>
      </c>
      <c r="D1471" s="154" t="s">
        <v>572</v>
      </c>
      <c r="E1471" s="133" t="s">
        <v>1012</v>
      </c>
      <c r="F1471" s="134" t="s">
        <v>1644</v>
      </c>
      <c r="G1471" s="134"/>
      <c r="H1471" s="134" t="s">
        <v>454</v>
      </c>
      <c r="I1471" s="137"/>
      <c r="J1471" s="47" t="str">
        <f t="shared" si="22"/>
        <v>15</v>
      </c>
    </row>
    <row r="1472" spans="1:10" ht="15.75" hidden="1">
      <c r="A1472" s="134">
        <v>26</v>
      </c>
      <c r="B1472" s="147" t="s">
        <v>1700</v>
      </c>
      <c r="C1472" s="153" t="s">
        <v>1701</v>
      </c>
      <c r="D1472" s="154" t="s">
        <v>759</v>
      </c>
      <c r="E1472" s="133" t="s">
        <v>1702</v>
      </c>
      <c r="F1472" s="134" t="s">
        <v>1644</v>
      </c>
      <c r="G1472" s="134"/>
      <c r="H1472" s="134" t="s">
        <v>454</v>
      </c>
      <c r="I1472" s="137"/>
      <c r="J1472" s="47" t="str">
        <f t="shared" si="22"/>
        <v>15</v>
      </c>
    </row>
    <row r="1473" spans="1:10" ht="15.75" hidden="1">
      <c r="A1473" s="134">
        <v>27</v>
      </c>
      <c r="B1473" s="147" t="s">
        <v>1703</v>
      </c>
      <c r="C1473" s="153" t="s">
        <v>568</v>
      </c>
      <c r="D1473" s="154" t="s">
        <v>759</v>
      </c>
      <c r="E1473" s="133" t="s">
        <v>1704</v>
      </c>
      <c r="F1473" s="134" t="s">
        <v>1644</v>
      </c>
      <c r="G1473" s="134"/>
      <c r="H1473" s="134" t="s">
        <v>474</v>
      </c>
      <c r="I1473" s="137"/>
      <c r="J1473" s="47" t="str">
        <f t="shared" si="22"/>
        <v>15</v>
      </c>
    </row>
    <row r="1474" spans="1:10" ht="15.75" hidden="1">
      <c r="A1474" s="134">
        <v>28</v>
      </c>
      <c r="B1474" s="147" t="s">
        <v>1705</v>
      </c>
      <c r="C1474" s="153" t="s">
        <v>1706</v>
      </c>
      <c r="D1474" s="154" t="s">
        <v>970</v>
      </c>
      <c r="E1474" s="133" t="s">
        <v>1707</v>
      </c>
      <c r="F1474" s="134" t="s">
        <v>1644</v>
      </c>
      <c r="G1474" s="134"/>
      <c r="H1474" s="134" t="s">
        <v>474</v>
      </c>
      <c r="I1474" s="137"/>
      <c r="J1474" s="47" t="str">
        <f t="shared" si="22"/>
        <v>15</v>
      </c>
    </row>
    <row r="1475" spans="1:10" ht="15.75" hidden="1">
      <c r="A1475" s="134">
        <v>29</v>
      </c>
      <c r="B1475" s="147" t="s">
        <v>1708</v>
      </c>
      <c r="C1475" s="153" t="s">
        <v>659</v>
      </c>
      <c r="D1475" s="154" t="s">
        <v>970</v>
      </c>
      <c r="E1475" s="133" t="s">
        <v>1709</v>
      </c>
      <c r="F1475" s="134" t="s">
        <v>1644</v>
      </c>
      <c r="G1475" s="134"/>
      <c r="H1475" s="134" t="s">
        <v>474</v>
      </c>
      <c r="I1475" s="137"/>
      <c r="J1475" s="47" t="str">
        <f t="shared" ref="J1475:J1538" si="23">LEFT(F1475,2)</f>
        <v>15</v>
      </c>
    </row>
    <row r="1476" spans="1:10" ht="15.75" hidden="1">
      <c r="A1476" s="134">
        <v>30</v>
      </c>
      <c r="B1476" s="147" t="s">
        <v>1710</v>
      </c>
      <c r="C1476" s="153" t="s">
        <v>1711</v>
      </c>
      <c r="D1476" s="154" t="s">
        <v>775</v>
      </c>
      <c r="E1476" s="133" t="s">
        <v>1712</v>
      </c>
      <c r="F1476" s="134" t="s">
        <v>1644</v>
      </c>
      <c r="G1476" s="134"/>
      <c r="H1476" s="134" t="s">
        <v>474</v>
      </c>
      <c r="I1476" s="137"/>
      <c r="J1476" s="47" t="str">
        <f t="shared" si="23"/>
        <v>15</v>
      </c>
    </row>
    <row r="1477" spans="1:10" ht="15.75" hidden="1">
      <c r="A1477" s="134">
        <v>31</v>
      </c>
      <c r="B1477" s="147" t="s">
        <v>1713</v>
      </c>
      <c r="C1477" s="153" t="s">
        <v>1530</v>
      </c>
      <c r="D1477" s="154" t="s">
        <v>775</v>
      </c>
      <c r="E1477" s="133" t="s">
        <v>992</v>
      </c>
      <c r="F1477" s="134" t="s">
        <v>1644</v>
      </c>
      <c r="G1477" s="134"/>
      <c r="H1477" s="134" t="s">
        <v>454</v>
      </c>
      <c r="I1477" s="137"/>
      <c r="J1477" s="47" t="str">
        <f t="shared" si="23"/>
        <v>15</v>
      </c>
    </row>
    <row r="1478" spans="1:10" ht="15.75" hidden="1">
      <c r="A1478" s="134">
        <v>32</v>
      </c>
      <c r="B1478" s="147" t="s">
        <v>1714</v>
      </c>
      <c r="C1478" s="153" t="s">
        <v>1715</v>
      </c>
      <c r="D1478" s="154" t="s">
        <v>783</v>
      </c>
      <c r="E1478" s="133" t="s">
        <v>592</v>
      </c>
      <c r="F1478" s="134" t="s">
        <v>1644</v>
      </c>
      <c r="G1478" s="134"/>
      <c r="H1478" s="134" t="s">
        <v>474</v>
      </c>
      <c r="I1478" s="137"/>
      <c r="J1478" s="47" t="str">
        <f t="shared" si="23"/>
        <v>15</v>
      </c>
    </row>
    <row r="1479" spans="1:10" ht="15.75" hidden="1">
      <c r="A1479" s="134">
        <v>33</v>
      </c>
      <c r="B1479" s="147" t="s">
        <v>1716</v>
      </c>
      <c r="C1479" s="153" t="s">
        <v>1717</v>
      </c>
      <c r="D1479" s="154" t="s">
        <v>591</v>
      </c>
      <c r="E1479" s="133" t="s">
        <v>1085</v>
      </c>
      <c r="F1479" s="134" t="s">
        <v>1644</v>
      </c>
      <c r="G1479" s="134"/>
      <c r="H1479" s="134" t="s">
        <v>454</v>
      </c>
      <c r="I1479" s="137"/>
      <c r="J1479" s="47" t="str">
        <f t="shared" si="23"/>
        <v>15</v>
      </c>
    </row>
    <row r="1480" spans="1:10" ht="15.75" hidden="1">
      <c r="A1480" s="134">
        <v>34</v>
      </c>
      <c r="B1480" s="147" t="s">
        <v>1718</v>
      </c>
      <c r="C1480" s="153" t="s">
        <v>1719</v>
      </c>
      <c r="D1480" s="154" t="s">
        <v>809</v>
      </c>
      <c r="E1480" s="133" t="s">
        <v>1277</v>
      </c>
      <c r="F1480" s="134" t="s">
        <v>1644</v>
      </c>
      <c r="G1480" s="134"/>
      <c r="H1480" s="134" t="s">
        <v>474</v>
      </c>
      <c r="I1480" s="137"/>
      <c r="J1480" s="47" t="str">
        <f t="shared" si="23"/>
        <v>15</v>
      </c>
    </row>
    <row r="1481" spans="1:10" ht="15.75" hidden="1">
      <c r="A1481" s="134">
        <v>35</v>
      </c>
      <c r="B1481" s="147" t="s">
        <v>1720</v>
      </c>
      <c r="C1481" s="153" t="s">
        <v>1721</v>
      </c>
      <c r="D1481" s="154" t="s">
        <v>1722</v>
      </c>
      <c r="E1481" s="133" t="s">
        <v>1723</v>
      </c>
      <c r="F1481" s="134" t="s">
        <v>1644</v>
      </c>
      <c r="G1481" s="134"/>
      <c r="H1481" s="134" t="s">
        <v>474</v>
      </c>
      <c r="I1481" s="137"/>
      <c r="J1481" s="47" t="str">
        <f t="shared" si="23"/>
        <v>15</v>
      </c>
    </row>
    <row r="1482" spans="1:10" ht="15.75" hidden="1">
      <c r="A1482" s="134">
        <v>36</v>
      </c>
      <c r="B1482" s="147" t="s">
        <v>1724</v>
      </c>
      <c r="C1482" s="153" t="s">
        <v>503</v>
      </c>
      <c r="D1482" s="154" t="s">
        <v>1725</v>
      </c>
      <c r="E1482" s="133" t="s">
        <v>1709</v>
      </c>
      <c r="F1482" s="134" t="s">
        <v>1644</v>
      </c>
      <c r="G1482" s="134"/>
      <c r="H1482" s="134" t="s">
        <v>474</v>
      </c>
      <c r="I1482" s="137"/>
      <c r="J1482" s="47" t="str">
        <f t="shared" si="23"/>
        <v>15</v>
      </c>
    </row>
    <row r="1483" spans="1:10" ht="15.75" hidden="1">
      <c r="A1483" s="134">
        <v>37</v>
      </c>
      <c r="B1483" s="147" t="s">
        <v>1726</v>
      </c>
      <c r="C1483" s="153" t="s">
        <v>1660</v>
      </c>
      <c r="D1483" s="154" t="s">
        <v>619</v>
      </c>
      <c r="E1483" s="133" t="s">
        <v>1727</v>
      </c>
      <c r="F1483" s="134" t="s">
        <v>1644</v>
      </c>
      <c r="G1483" s="134"/>
      <c r="H1483" s="134" t="s">
        <v>454</v>
      </c>
      <c r="I1483" s="137"/>
      <c r="J1483" s="47" t="str">
        <f t="shared" si="23"/>
        <v>15</v>
      </c>
    </row>
    <row r="1484" spans="1:10" ht="15.75" hidden="1">
      <c r="A1484" s="134">
        <v>38</v>
      </c>
      <c r="B1484" s="147" t="s">
        <v>1728</v>
      </c>
      <c r="C1484" s="153" t="s">
        <v>1729</v>
      </c>
      <c r="D1484" s="154" t="s">
        <v>619</v>
      </c>
      <c r="E1484" s="133" t="s">
        <v>1584</v>
      </c>
      <c r="F1484" s="134" t="s">
        <v>1644</v>
      </c>
      <c r="G1484" s="134"/>
      <c r="H1484" s="134" t="s">
        <v>474</v>
      </c>
      <c r="I1484" s="137"/>
      <c r="J1484" s="47" t="str">
        <f t="shared" si="23"/>
        <v>15</v>
      </c>
    </row>
    <row r="1485" spans="1:10" ht="15.75" hidden="1">
      <c r="A1485" s="134">
        <v>39</v>
      </c>
      <c r="B1485" s="147" t="s">
        <v>1730</v>
      </c>
      <c r="C1485" s="153" t="s">
        <v>1731</v>
      </c>
      <c r="D1485" s="154" t="s">
        <v>627</v>
      </c>
      <c r="E1485" s="133" t="s">
        <v>1157</v>
      </c>
      <c r="F1485" s="134" t="s">
        <v>1644</v>
      </c>
      <c r="G1485" s="134"/>
      <c r="H1485" s="134" t="s">
        <v>474</v>
      </c>
      <c r="I1485" s="137"/>
      <c r="J1485" s="47" t="str">
        <f t="shared" si="23"/>
        <v>15</v>
      </c>
    </row>
    <row r="1486" spans="1:10" ht="15.75" hidden="1">
      <c r="A1486" s="134">
        <v>40</v>
      </c>
      <c r="B1486" s="147" t="s">
        <v>1732</v>
      </c>
      <c r="C1486" s="153" t="s">
        <v>471</v>
      </c>
      <c r="D1486" s="154" t="s">
        <v>627</v>
      </c>
      <c r="E1486" s="133" t="s">
        <v>961</v>
      </c>
      <c r="F1486" s="134" t="s">
        <v>1644</v>
      </c>
      <c r="G1486" s="134"/>
      <c r="H1486" s="134" t="s">
        <v>474</v>
      </c>
      <c r="I1486" s="137"/>
      <c r="J1486" s="47" t="str">
        <f t="shared" si="23"/>
        <v>15</v>
      </c>
    </row>
    <row r="1487" spans="1:10" ht="15.75" hidden="1">
      <c r="A1487" s="134">
        <v>41</v>
      </c>
      <c r="B1487" s="147" t="s">
        <v>1733</v>
      </c>
      <c r="C1487" s="153" t="s">
        <v>1734</v>
      </c>
      <c r="D1487" s="154" t="s">
        <v>821</v>
      </c>
      <c r="E1487" s="133" t="s">
        <v>1735</v>
      </c>
      <c r="F1487" s="134" t="s">
        <v>1644</v>
      </c>
      <c r="G1487" s="134"/>
      <c r="H1487" s="134" t="s">
        <v>474</v>
      </c>
      <c r="I1487" s="137"/>
      <c r="J1487" s="47" t="str">
        <f t="shared" si="23"/>
        <v>15</v>
      </c>
    </row>
    <row r="1488" spans="1:10" ht="15.75" hidden="1">
      <c r="A1488" s="134">
        <v>42</v>
      </c>
      <c r="B1488" s="147" t="s">
        <v>1736</v>
      </c>
      <c r="C1488" s="153" t="s">
        <v>1737</v>
      </c>
      <c r="D1488" s="154" t="s">
        <v>631</v>
      </c>
      <c r="E1488" s="133" t="s">
        <v>1738</v>
      </c>
      <c r="F1488" s="134" t="s">
        <v>1644</v>
      </c>
      <c r="G1488" s="134"/>
      <c r="H1488" s="134" t="s">
        <v>454</v>
      </c>
      <c r="I1488" s="137"/>
      <c r="J1488" s="47" t="str">
        <f t="shared" si="23"/>
        <v>15</v>
      </c>
    </row>
    <row r="1489" spans="1:10" ht="15.75" hidden="1">
      <c r="A1489" s="134">
        <v>43</v>
      </c>
      <c r="B1489" s="147" t="s">
        <v>1739</v>
      </c>
      <c r="C1489" s="153" t="s">
        <v>1740</v>
      </c>
      <c r="D1489" s="154" t="s">
        <v>631</v>
      </c>
      <c r="E1489" s="133" t="s">
        <v>1741</v>
      </c>
      <c r="F1489" s="134" t="s">
        <v>1644</v>
      </c>
      <c r="G1489" s="135" t="s">
        <v>43</v>
      </c>
      <c r="H1489" s="134" t="s">
        <v>474</v>
      </c>
      <c r="I1489" s="137"/>
      <c r="J1489" s="47" t="str">
        <f t="shared" si="23"/>
        <v>15</v>
      </c>
    </row>
    <row r="1490" spans="1:10" ht="15.75" hidden="1">
      <c r="A1490" s="134">
        <v>44</v>
      </c>
      <c r="B1490" s="147" t="s">
        <v>1742</v>
      </c>
      <c r="C1490" s="153" t="s">
        <v>503</v>
      </c>
      <c r="D1490" s="154" t="s">
        <v>1743</v>
      </c>
      <c r="E1490" s="133" t="s">
        <v>684</v>
      </c>
      <c r="F1490" s="134" t="s">
        <v>1644</v>
      </c>
      <c r="G1490" s="134"/>
      <c r="H1490" s="134" t="s">
        <v>474</v>
      </c>
      <c r="I1490" s="137"/>
      <c r="J1490" s="47" t="str">
        <f t="shared" si="23"/>
        <v>15</v>
      </c>
    </row>
    <row r="1491" spans="1:10" ht="15.75" hidden="1">
      <c r="A1491" s="134">
        <v>45</v>
      </c>
      <c r="B1491" s="147" t="s">
        <v>1744</v>
      </c>
      <c r="C1491" s="153" t="s">
        <v>682</v>
      </c>
      <c r="D1491" s="154" t="s">
        <v>1745</v>
      </c>
      <c r="E1491" s="133" t="s">
        <v>931</v>
      </c>
      <c r="F1491" s="134" t="s">
        <v>1644</v>
      </c>
      <c r="G1491" s="134"/>
      <c r="H1491" s="134" t="s">
        <v>474</v>
      </c>
      <c r="I1491" s="137"/>
      <c r="J1491" s="47" t="str">
        <f t="shared" si="23"/>
        <v>15</v>
      </c>
    </row>
    <row r="1492" spans="1:10" ht="15.75" hidden="1">
      <c r="A1492" s="134">
        <v>46</v>
      </c>
      <c r="B1492" s="147" t="s">
        <v>1746</v>
      </c>
      <c r="C1492" s="153" t="s">
        <v>1747</v>
      </c>
      <c r="D1492" s="154" t="s">
        <v>640</v>
      </c>
      <c r="E1492" s="133" t="s">
        <v>1748</v>
      </c>
      <c r="F1492" s="134" t="s">
        <v>1644</v>
      </c>
      <c r="G1492" s="134"/>
      <c r="H1492" s="134" t="s">
        <v>474</v>
      </c>
      <c r="I1492" s="137"/>
      <c r="J1492" s="47" t="str">
        <f t="shared" si="23"/>
        <v>15</v>
      </c>
    </row>
    <row r="1493" spans="1:10" ht="15.75" hidden="1">
      <c r="A1493" s="134">
        <v>47</v>
      </c>
      <c r="B1493" s="147" t="s">
        <v>1749</v>
      </c>
      <c r="C1493" s="153" t="s">
        <v>1750</v>
      </c>
      <c r="D1493" s="154" t="s">
        <v>833</v>
      </c>
      <c r="E1493" s="133" t="s">
        <v>1425</v>
      </c>
      <c r="F1493" s="134" t="s">
        <v>1644</v>
      </c>
      <c r="G1493" s="134"/>
      <c r="H1493" s="134" t="s">
        <v>454</v>
      </c>
      <c r="I1493" s="137"/>
      <c r="J1493" s="47" t="str">
        <f t="shared" si="23"/>
        <v>15</v>
      </c>
    </row>
    <row r="1494" spans="1:10" ht="15.75" hidden="1">
      <c r="A1494" s="134">
        <v>48</v>
      </c>
      <c r="B1494" s="147" t="s">
        <v>1751</v>
      </c>
      <c r="C1494" s="153" t="s">
        <v>1752</v>
      </c>
      <c r="D1494" s="154" t="s">
        <v>837</v>
      </c>
      <c r="E1494" s="133" t="s">
        <v>1605</v>
      </c>
      <c r="F1494" s="134" t="s">
        <v>1644</v>
      </c>
      <c r="G1494" s="134"/>
      <c r="H1494" s="134" t="s">
        <v>474</v>
      </c>
      <c r="I1494" s="137"/>
      <c r="J1494" s="47" t="str">
        <f t="shared" si="23"/>
        <v>15</v>
      </c>
    </row>
    <row r="1495" spans="1:10" ht="15.75" hidden="1">
      <c r="A1495" s="134">
        <v>49</v>
      </c>
      <c r="B1495" s="147" t="s">
        <v>1753</v>
      </c>
      <c r="C1495" s="153" t="s">
        <v>503</v>
      </c>
      <c r="D1495" s="154" t="s">
        <v>1754</v>
      </c>
      <c r="E1495" s="133" t="s">
        <v>1755</v>
      </c>
      <c r="F1495" s="134" t="s">
        <v>1644</v>
      </c>
      <c r="G1495" s="134"/>
      <c r="H1495" s="134" t="s">
        <v>474</v>
      </c>
      <c r="I1495" s="137"/>
      <c r="J1495" s="47" t="str">
        <f t="shared" si="23"/>
        <v>15</v>
      </c>
    </row>
    <row r="1496" spans="1:10" ht="15.75" hidden="1">
      <c r="A1496" s="134">
        <v>50</v>
      </c>
      <c r="B1496" s="147" t="s">
        <v>1756</v>
      </c>
      <c r="C1496" s="153" t="s">
        <v>1757</v>
      </c>
      <c r="D1496" s="154" t="s">
        <v>1018</v>
      </c>
      <c r="E1496" s="133" t="s">
        <v>1758</v>
      </c>
      <c r="F1496" s="134" t="s">
        <v>1644</v>
      </c>
      <c r="G1496" s="134"/>
      <c r="H1496" s="134" t="s">
        <v>454</v>
      </c>
      <c r="I1496" s="137"/>
      <c r="J1496" s="47" t="str">
        <f t="shared" si="23"/>
        <v>15</v>
      </c>
    </row>
    <row r="1497" spans="1:10" ht="15.75" hidden="1">
      <c r="A1497" s="134">
        <v>51</v>
      </c>
      <c r="B1497" s="147" t="s">
        <v>1759</v>
      </c>
      <c r="C1497" s="153" t="s">
        <v>1760</v>
      </c>
      <c r="D1497" s="154" t="s">
        <v>656</v>
      </c>
      <c r="E1497" s="133" t="s">
        <v>1638</v>
      </c>
      <c r="F1497" s="134" t="s">
        <v>1644</v>
      </c>
      <c r="G1497" s="134"/>
      <c r="H1497" s="134" t="s">
        <v>454</v>
      </c>
      <c r="I1497" s="137"/>
      <c r="J1497" s="47" t="str">
        <f t="shared" si="23"/>
        <v>15</v>
      </c>
    </row>
    <row r="1498" spans="1:10" ht="15.75" hidden="1">
      <c r="A1498" s="134">
        <v>52</v>
      </c>
      <c r="B1498" s="147" t="s">
        <v>1761</v>
      </c>
      <c r="C1498" s="153" t="s">
        <v>1058</v>
      </c>
      <c r="D1498" s="154" t="s">
        <v>656</v>
      </c>
      <c r="E1498" s="133" t="s">
        <v>1762</v>
      </c>
      <c r="F1498" s="134" t="s">
        <v>1644</v>
      </c>
      <c r="G1498" s="134"/>
      <c r="H1498" s="134" t="s">
        <v>454</v>
      </c>
      <c r="I1498" s="137"/>
      <c r="J1498" s="47" t="str">
        <f t="shared" si="23"/>
        <v>15</v>
      </c>
    </row>
    <row r="1499" spans="1:10" ht="15.75" hidden="1">
      <c r="A1499" s="134">
        <v>53</v>
      </c>
      <c r="B1499" s="147" t="s">
        <v>1763</v>
      </c>
      <c r="C1499" s="153" t="s">
        <v>1301</v>
      </c>
      <c r="D1499" s="154" t="s">
        <v>656</v>
      </c>
      <c r="E1499" s="133" t="s">
        <v>1764</v>
      </c>
      <c r="F1499" s="134" t="s">
        <v>1644</v>
      </c>
      <c r="G1499" s="134"/>
      <c r="H1499" s="134" t="s">
        <v>474</v>
      </c>
      <c r="I1499" s="137"/>
      <c r="J1499" s="47" t="str">
        <f t="shared" si="23"/>
        <v>15</v>
      </c>
    </row>
    <row r="1500" spans="1:10" ht="15.75" hidden="1">
      <c r="A1500" s="134">
        <v>54</v>
      </c>
      <c r="B1500" s="147" t="s">
        <v>1765</v>
      </c>
      <c r="C1500" s="153" t="s">
        <v>1766</v>
      </c>
      <c r="D1500" s="154" t="s">
        <v>858</v>
      </c>
      <c r="E1500" s="133" t="s">
        <v>739</v>
      </c>
      <c r="F1500" s="134" t="s">
        <v>1644</v>
      </c>
      <c r="G1500" s="134"/>
      <c r="H1500" s="134" t="s">
        <v>474</v>
      </c>
      <c r="I1500" s="137"/>
      <c r="J1500" s="47" t="str">
        <f t="shared" si="23"/>
        <v>15</v>
      </c>
    </row>
    <row r="1501" spans="1:10" ht="15.75" hidden="1">
      <c r="A1501" s="134">
        <v>55</v>
      </c>
      <c r="B1501" s="147" t="s">
        <v>1767</v>
      </c>
      <c r="C1501" s="153" t="s">
        <v>1768</v>
      </c>
      <c r="D1501" s="154" t="s">
        <v>858</v>
      </c>
      <c r="E1501" s="133" t="s">
        <v>1769</v>
      </c>
      <c r="F1501" s="134" t="s">
        <v>1644</v>
      </c>
      <c r="G1501" s="135" t="s">
        <v>604</v>
      </c>
      <c r="H1501" s="134" t="s">
        <v>474</v>
      </c>
      <c r="I1501" s="137"/>
      <c r="J1501" s="47" t="str">
        <f t="shared" si="23"/>
        <v>15</v>
      </c>
    </row>
    <row r="1502" spans="1:10" ht="15.75" hidden="1">
      <c r="A1502" s="134">
        <v>56</v>
      </c>
      <c r="B1502" s="147" t="s">
        <v>1770</v>
      </c>
      <c r="C1502" s="153" t="s">
        <v>1087</v>
      </c>
      <c r="D1502" s="154" t="s">
        <v>862</v>
      </c>
      <c r="E1502" s="133" t="s">
        <v>1771</v>
      </c>
      <c r="F1502" s="134" t="s">
        <v>1644</v>
      </c>
      <c r="G1502" s="134"/>
      <c r="H1502" s="134" t="s">
        <v>474</v>
      </c>
      <c r="I1502" s="137"/>
      <c r="J1502" s="47" t="str">
        <f t="shared" si="23"/>
        <v>15</v>
      </c>
    </row>
    <row r="1503" spans="1:10" ht="15.75" hidden="1">
      <c r="A1503" s="134">
        <v>57</v>
      </c>
      <c r="B1503" s="147" t="s">
        <v>1772</v>
      </c>
      <c r="C1503" s="153" t="s">
        <v>1773</v>
      </c>
      <c r="D1503" s="154" t="s">
        <v>862</v>
      </c>
      <c r="E1503" s="133" t="s">
        <v>1774</v>
      </c>
      <c r="F1503" s="134" t="s">
        <v>1644</v>
      </c>
      <c r="G1503" s="134"/>
      <c r="H1503" s="134" t="s">
        <v>474</v>
      </c>
      <c r="I1503" s="137"/>
      <c r="J1503" s="47" t="str">
        <f t="shared" si="23"/>
        <v>15</v>
      </c>
    </row>
    <row r="1504" spans="1:10" ht="15.75" hidden="1">
      <c r="A1504" s="134">
        <v>58</v>
      </c>
      <c r="B1504" s="147" t="s">
        <v>1775</v>
      </c>
      <c r="C1504" s="153" t="s">
        <v>1776</v>
      </c>
      <c r="D1504" s="154" t="s">
        <v>862</v>
      </c>
      <c r="E1504" s="133" t="s">
        <v>1293</v>
      </c>
      <c r="F1504" s="134" t="s">
        <v>1644</v>
      </c>
      <c r="G1504" s="134"/>
      <c r="H1504" s="134" t="s">
        <v>454</v>
      </c>
      <c r="I1504" s="137"/>
      <c r="J1504" s="47" t="str">
        <f t="shared" si="23"/>
        <v>15</v>
      </c>
    </row>
    <row r="1505" spans="1:10" ht="15.75" hidden="1">
      <c r="A1505" s="134">
        <v>59</v>
      </c>
      <c r="B1505" s="147" t="s">
        <v>1777</v>
      </c>
      <c r="C1505" s="153" t="s">
        <v>1778</v>
      </c>
      <c r="D1505" s="154" t="s">
        <v>1050</v>
      </c>
      <c r="E1505" s="133" t="s">
        <v>742</v>
      </c>
      <c r="F1505" s="134" t="s">
        <v>1644</v>
      </c>
      <c r="G1505" s="134"/>
      <c r="H1505" s="134" t="s">
        <v>474</v>
      </c>
      <c r="I1505" s="145" t="s">
        <v>4041</v>
      </c>
      <c r="J1505" s="47" t="str">
        <f t="shared" si="23"/>
        <v>15</v>
      </c>
    </row>
    <row r="1506" spans="1:10" ht="15.75" hidden="1">
      <c r="A1506" s="134">
        <v>60</v>
      </c>
      <c r="B1506" s="147" t="s">
        <v>1779</v>
      </c>
      <c r="C1506" s="153" t="s">
        <v>1220</v>
      </c>
      <c r="D1506" s="154" t="s">
        <v>1053</v>
      </c>
      <c r="E1506" s="133" t="s">
        <v>1780</v>
      </c>
      <c r="F1506" s="134" t="s">
        <v>1644</v>
      </c>
      <c r="G1506" s="134"/>
      <c r="H1506" s="134" t="s">
        <v>474</v>
      </c>
      <c r="I1506" s="145" t="s">
        <v>4041</v>
      </c>
      <c r="J1506" s="47" t="str">
        <f t="shared" si="23"/>
        <v>15</v>
      </c>
    </row>
    <row r="1507" spans="1:10" ht="15.75" hidden="1">
      <c r="A1507" s="134">
        <v>1</v>
      </c>
      <c r="B1507" s="147" t="s">
        <v>1781</v>
      </c>
      <c r="C1507" s="153" t="s">
        <v>1782</v>
      </c>
      <c r="D1507" s="154" t="s">
        <v>460</v>
      </c>
      <c r="E1507" s="133" t="s">
        <v>912</v>
      </c>
      <c r="F1507" s="136" t="s">
        <v>244</v>
      </c>
      <c r="G1507" s="135" t="s">
        <v>604</v>
      </c>
      <c r="H1507" s="134" t="s">
        <v>474</v>
      </c>
      <c r="I1507" s="137"/>
      <c r="J1507" s="47" t="str">
        <f t="shared" si="23"/>
        <v>15</v>
      </c>
    </row>
    <row r="1508" spans="1:10" ht="15.75" hidden="1">
      <c r="A1508" s="134">
        <v>2</v>
      </c>
      <c r="B1508" s="147" t="s">
        <v>1783</v>
      </c>
      <c r="C1508" s="153" t="s">
        <v>1784</v>
      </c>
      <c r="D1508" s="154" t="s">
        <v>468</v>
      </c>
      <c r="E1508" s="133" t="s">
        <v>1157</v>
      </c>
      <c r="F1508" s="134" t="s">
        <v>244</v>
      </c>
      <c r="G1508" s="134"/>
      <c r="H1508" s="134" t="s">
        <v>454</v>
      </c>
      <c r="I1508" s="137"/>
      <c r="J1508" s="47" t="str">
        <f t="shared" si="23"/>
        <v>15</v>
      </c>
    </row>
    <row r="1509" spans="1:10" ht="15.75" hidden="1">
      <c r="A1509" s="134">
        <v>3</v>
      </c>
      <c r="B1509" s="147" t="s">
        <v>1785</v>
      </c>
      <c r="C1509" s="153" t="s">
        <v>1786</v>
      </c>
      <c r="D1509" s="154" t="s">
        <v>1518</v>
      </c>
      <c r="E1509" s="133" t="s">
        <v>996</v>
      </c>
      <c r="F1509" s="134" t="s">
        <v>244</v>
      </c>
      <c r="G1509" s="134"/>
      <c r="H1509" s="134" t="s">
        <v>474</v>
      </c>
      <c r="I1509" s="137"/>
      <c r="J1509" s="47" t="str">
        <f t="shared" si="23"/>
        <v>15</v>
      </c>
    </row>
    <row r="1510" spans="1:10" ht="15.75" hidden="1">
      <c r="A1510" s="134">
        <v>4</v>
      </c>
      <c r="B1510" s="147" t="s">
        <v>1787</v>
      </c>
      <c r="C1510" s="153" t="s">
        <v>1788</v>
      </c>
      <c r="D1510" s="154" t="s">
        <v>1789</v>
      </c>
      <c r="E1510" s="133" t="s">
        <v>1790</v>
      </c>
      <c r="F1510" s="134" t="s">
        <v>244</v>
      </c>
      <c r="G1510" s="134"/>
      <c r="H1510" s="134" t="s">
        <v>474</v>
      </c>
      <c r="I1510" s="137"/>
      <c r="J1510" s="47" t="str">
        <f t="shared" si="23"/>
        <v>15</v>
      </c>
    </row>
    <row r="1511" spans="1:10" ht="15.75" hidden="1">
      <c r="A1511" s="134">
        <v>5</v>
      </c>
      <c r="B1511" s="147" t="s">
        <v>1791</v>
      </c>
      <c r="C1511" s="153" t="s">
        <v>1792</v>
      </c>
      <c r="D1511" s="154" t="s">
        <v>1793</v>
      </c>
      <c r="E1511" s="133" t="s">
        <v>752</v>
      </c>
      <c r="F1511" s="134" t="s">
        <v>244</v>
      </c>
      <c r="G1511" s="134"/>
      <c r="H1511" s="134" t="s">
        <v>474</v>
      </c>
      <c r="I1511" s="137"/>
      <c r="J1511" s="47" t="str">
        <f t="shared" si="23"/>
        <v>15</v>
      </c>
    </row>
    <row r="1512" spans="1:10" ht="15.75" hidden="1">
      <c r="A1512" s="134">
        <v>6</v>
      </c>
      <c r="B1512" s="147" t="s">
        <v>1794</v>
      </c>
      <c r="C1512" s="153" t="s">
        <v>503</v>
      </c>
      <c r="D1512" s="154" t="s">
        <v>481</v>
      </c>
      <c r="E1512" s="133" t="s">
        <v>512</v>
      </c>
      <c r="F1512" s="134" t="s">
        <v>244</v>
      </c>
      <c r="G1512" s="134"/>
      <c r="H1512" s="134" t="s">
        <v>454</v>
      </c>
      <c r="I1512" s="137"/>
      <c r="J1512" s="47" t="str">
        <f t="shared" si="23"/>
        <v>15</v>
      </c>
    </row>
    <row r="1513" spans="1:10" ht="15.75" hidden="1">
      <c r="A1513" s="134">
        <v>7</v>
      </c>
      <c r="B1513" s="147" t="s">
        <v>1795</v>
      </c>
      <c r="C1513" s="153" t="s">
        <v>1796</v>
      </c>
      <c r="D1513" s="154" t="s">
        <v>679</v>
      </c>
      <c r="E1513" s="133" t="s">
        <v>1797</v>
      </c>
      <c r="F1513" s="134" t="s">
        <v>244</v>
      </c>
      <c r="G1513" s="134"/>
      <c r="H1513" s="134" t="s">
        <v>474</v>
      </c>
      <c r="I1513" s="137"/>
      <c r="J1513" s="47" t="str">
        <f t="shared" si="23"/>
        <v>15</v>
      </c>
    </row>
    <row r="1514" spans="1:10" ht="15.75" hidden="1">
      <c r="A1514" s="134">
        <v>8</v>
      </c>
      <c r="B1514" s="147" t="s">
        <v>1798</v>
      </c>
      <c r="C1514" s="153" t="s">
        <v>778</v>
      </c>
      <c r="D1514" s="154" t="s">
        <v>1079</v>
      </c>
      <c r="E1514" s="133" t="s">
        <v>592</v>
      </c>
      <c r="F1514" s="134" t="s">
        <v>244</v>
      </c>
      <c r="G1514" s="134"/>
      <c r="H1514" s="134" t="s">
        <v>454</v>
      </c>
      <c r="I1514" s="137"/>
      <c r="J1514" s="47" t="str">
        <f t="shared" si="23"/>
        <v>15</v>
      </c>
    </row>
    <row r="1515" spans="1:10" ht="15.75" hidden="1">
      <c r="A1515" s="134">
        <v>9</v>
      </c>
      <c r="B1515" s="147" t="s">
        <v>1799</v>
      </c>
      <c r="C1515" s="153" t="s">
        <v>1800</v>
      </c>
      <c r="D1515" s="154" t="s">
        <v>1801</v>
      </c>
      <c r="E1515" s="133" t="s">
        <v>1802</v>
      </c>
      <c r="F1515" s="134" t="s">
        <v>244</v>
      </c>
      <c r="G1515" s="134"/>
      <c r="H1515" s="134" t="s">
        <v>474</v>
      </c>
      <c r="I1515" s="137"/>
      <c r="J1515" s="47" t="str">
        <f t="shared" si="23"/>
        <v>15</v>
      </c>
    </row>
    <row r="1516" spans="1:10" ht="15.75" hidden="1">
      <c r="A1516" s="134">
        <v>10</v>
      </c>
      <c r="B1516" s="147" t="s">
        <v>1803</v>
      </c>
      <c r="C1516" s="153" t="s">
        <v>1734</v>
      </c>
      <c r="D1516" s="154" t="s">
        <v>1387</v>
      </c>
      <c r="E1516" s="133" t="s">
        <v>1363</v>
      </c>
      <c r="F1516" s="134" t="s">
        <v>244</v>
      </c>
      <c r="G1516" s="134"/>
      <c r="H1516" s="134" t="s">
        <v>474</v>
      </c>
      <c r="I1516" s="137"/>
      <c r="J1516" s="47" t="str">
        <f t="shared" si="23"/>
        <v>15</v>
      </c>
    </row>
    <row r="1517" spans="1:10" ht="15.75" hidden="1">
      <c r="A1517" s="134">
        <v>11</v>
      </c>
      <c r="B1517" s="147" t="s">
        <v>1804</v>
      </c>
      <c r="C1517" s="153" t="s">
        <v>1734</v>
      </c>
      <c r="D1517" s="154" t="s">
        <v>687</v>
      </c>
      <c r="E1517" s="133" t="s">
        <v>1805</v>
      </c>
      <c r="F1517" s="134" t="s">
        <v>244</v>
      </c>
      <c r="G1517" s="134"/>
      <c r="H1517" s="134" t="s">
        <v>454</v>
      </c>
      <c r="I1517" s="137"/>
      <c r="J1517" s="47" t="str">
        <f t="shared" si="23"/>
        <v>15</v>
      </c>
    </row>
    <row r="1518" spans="1:10" ht="15.75" hidden="1">
      <c r="A1518" s="134">
        <v>12</v>
      </c>
      <c r="B1518" s="147" t="s">
        <v>1806</v>
      </c>
      <c r="C1518" s="153" t="s">
        <v>1807</v>
      </c>
      <c r="D1518" s="154" t="s">
        <v>698</v>
      </c>
      <c r="E1518" s="133" t="s">
        <v>1001</v>
      </c>
      <c r="F1518" s="134" t="s">
        <v>244</v>
      </c>
      <c r="G1518" s="134"/>
      <c r="H1518" s="134" t="s">
        <v>474</v>
      </c>
      <c r="I1518" s="137"/>
      <c r="J1518" s="47" t="str">
        <f t="shared" si="23"/>
        <v>15</v>
      </c>
    </row>
    <row r="1519" spans="1:10" ht="15.75" hidden="1">
      <c r="A1519" s="134">
        <v>13</v>
      </c>
      <c r="B1519" s="147" t="s">
        <v>1808</v>
      </c>
      <c r="C1519" s="153" t="s">
        <v>1283</v>
      </c>
      <c r="D1519" s="154" t="s">
        <v>1088</v>
      </c>
      <c r="E1519" s="133" t="s">
        <v>1809</v>
      </c>
      <c r="F1519" s="134" t="s">
        <v>244</v>
      </c>
      <c r="G1519" s="134"/>
      <c r="H1519" s="134" t="s">
        <v>454</v>
      </c>
      <c r="I1519" s="138" t="s">
        <v>1810</v>
      </c>
      <c r="J1519" s="47" t="str">
        <f t="shared" si="23"/>
        <v>15</v>
      </c>
    </row>
    <row r="1520" spans="1:10" ht="15.75" hidden="1">
      <c r="A1520" s="134">
        <v>14</v>
      </c>
      <c r="B1520" s="147" t="s">
        <v>1811</v>
      </c>
      <c r="C1520" s="153" t="s">
        <v>655</v>
      </c>
      <c r="D1520" s="154" t="s">
        <v>1088</v>
      </c>
      <c r="E1520" s="133" t="s">
        <v>1812</v>
      </c>
      <c r="F1520" s="134" t="s">
        <v>244</v>
      </c>
      <c r="G1520" s="134"/>
      <c r="H1520" s="134" t="s">
        <v>454</v>
      </c>
      <c r="I1520" s="137"/>
      <c r="J1520" s="47" t="str">
        <f t="shared" si="23"/>
        <v>15</v>
      </c>
    </row>
    <row r="1521" spans="1:10" ht="15.75" hidden="1">
      <c r="A1521" s="134">
        <v>15</v>
      </c>
      <c r="B1521" s="147" t="s">
        <v>1813</v>
      </c>
      <c r="C1521" s="153" t="s">
        <v>861</v>
      </c>
      <c r="D1521" s="154" t="s">
        <v>710</v>
      </c>
      <c r="E1521" s="133" t="s">
        <v>1814</v>
      </c>
      <c r="F1521" s="134" t="s">
        <v>244</v>
      </c>
      <c r="G1521" s="134"/>
      <c r="H1521" s="134" t="s">
        <v>474</v>
      </c>
      <c r="I1521" s="137"/>
      <c r="J1521" s="47" t="str">
        <f t="shared" si="23"/>
        <v>15</v>
      </c>
    </row>
    <row r="1522" spans="1:10" ht="15.75" hidden="1">
      <c r="A1522" s="134">
        <v>16</v>
      </c>
      <c r="B1522" s="147" t="s">
        <v>1815</v>
      </c>
      <c r="C1522" s="153" t="s">
        <v>1816</v>
      </c>
      <c r="D1522" s="154" t="s">
        <v>710</v>
      </c>
      <c r="E1522" s="133" t="s">
        <v>1817</v>
      </c>
      <c r="F1522" s="134" t="s">
        <v>244</v>
      </c>
      <c r="G1522" s="135" t="s">
        <v>483</v>
      </c>
      <c r="H1522" s="134" t="s">
        <v>474</v>
      </c>
      <c r="I1522" s="137"/>
      <c r="J1522" s="47" t="str">
        <f t="shared" si="23"/>
        <v>15</v>
      </c>
    </row>
    <row r="1523" spans="1:10" ht="15.75" hidden="1">
      <c r="A1523" s="134">
        <v>17</v>
      </c>
      <c r="B1523" s="147" t="s">
        <v>1818</v>
      </c>
      <c r="C1523" s="153" t="s">
        <v>1819</v>
      </c>
      <c r="D1523" s="154" t="s">
        <v>1820</v>
      </c>
      <c r="E1523" s="133" t="s">
        <v>1821</v>
      </c>
      <c r="F1523" s="134" t="s">
        <v>244</v>
      </c>
      <c r="G1523" s="134"/>
      <c r="H1523" s="134" t="s">
        <v>474</v>
      </c>
      <c r="I1523" s="137"/>
      <c r="J1523" s="47" t="str">
        <f t="shared" si="23"/>
        <v>15</v>
      </c>
    </row>
    <row r="1524" spans="1:10" ht="15.75" hidden="1">
      <c r="A1524" s="134">
        <v>18</v>
      </c>
      <c r="B1524" s="147" t="s">
        <v>1822</v>
      </c>
      <c r="C1524" s="153" t="s">
        <v>614</v>
      </c>
      <c r="D1524" s="154" t="s">
        <v>497</v>
      </c>
      <c r="E1524" s="133" t="s">
        <v>1823</v>
      </c>
      <c r="F1524" s="134" t="s">
        <v>244</v>
      </c>
      <c r="G1524" s="134"/>
      <c r="H1524" s="134" t="s">
        <v>454</v>
      </c>
      <c r="I1524" s="137"/>
      <c r="J1524" s="47" t="str">
        <f t="shared" si="23"/>
        <v>15</v>
      </c>
    </row>
    <row r="1525" spans="1:10" ht="15.75" hidden="1">
      <c r="A1525" s="134">
        <v>19</v>
      </c>
      <c r="B1525" s="147" t="s">
        <v>1824</v>
      </c>
      <c r="C1525" s="153" t="s">
        <v>582</v>
      </c>
      <c r="D1525" s="154" t="s">
        <v>518</v>
      </c>
      <c r="E1525" s="133" t="s">
        <v>1825</v>
      </c>
      <c r="F1525" s="134" t="s">
        <v>244</v>
      </c>
      <c r="G1525" s="134"/>
      <c r="H1525" s="134" t="s">
        <v>474</v>
      </c>
      <c r="I1525" s="137"/>
      <c r="J1525" s="47" t="str">
        <f t="shared" si="23"/>
        <v>15</v>
      </c>
    </row>
    <row r="1526" spans="1:10" ht="15.75" hidden="1">
      <c r="A1526" s="134">
        <v>20</v>
      </c>
      <c r="B1526" s="147" t="s">
        <v>1826</v>
      </c>
      <c r="C1526" s="153" t="s">
        <v>471</v>
      </c>
      <c r="D1526" s="154" t="s">
        <v>518</v>
      </c>
      <c r="E1526" s="133" t="s">
        <v>1755</v>
      </c>
      <c r="F1526" s="134" t="s">
        <v>244</v>
      </c>
      <c r="G1526" s="134"/>
      <c r="H1526" s="134" t="s">
        <v>474</v>
      </c>
      <c r="I1526" s="137"/>
      <c r="J1526" s="47" t="str">
        <f t="shared" si="23"/>
        <v>15</v>
      </c>
    </row>
    <row r="1527" spans="1:10" ht="15.75" hidden="1">
      <c r="A1527" s="134">
        <v>21</v>
      </c>
      <c r="B1527" s="147" t="s">
        <v>1827</v>
      </c>
      <c r="C1527" s="153" t="s">
        <v>1828</v>
      </c>
      <c r="D1527" s="154" t="s">
        <v>1829</v>
      </c>
      <c r="E1527" s="133" t="s">
        <v>901</v>
      </c>
      <c r="F1527" s="134" t="s">
        <v>244</v>
      </c>
      <c r="G1527" s="134"/>
      <c r="H1527" s="134" t="s">
        <v>474</v>
      </c>
      <c r="I1527" s="137"/>
      <c r="J1527" s="47" t="str">
        <f t="shared" si="23"/>
        <v>15</v>
      </c>
    </row>
    <row r="1528" spans="1:10" ht="15.75" hidden="1">
      <c r="A1528" s="134">
        <v>22</v>
      </c>
      <c r="B1528" s="147" t="s">
        <v>1830</v>
      </c>
      <c r="C1528" s="153" t="s">
        <v>578</v>
      </c>
      <c r="D1528" s="154" t="s">
        <v>550</v>
      </c>
      <c r="E1528" s="133" t="s">
        <v>562</v>
      </c>
      <c r="F1528" s="134" t="s">
        <v>244</v>
      </c>
      <c r="G1528" s="134"/>
      <c r="H1528" s="134" t="s">
        <v>474</v>
      </c>
      <c r="I1528" s="137"/>
      <c r="J1528" s="47" t="str">
        <f t="shared" si="23"/>
        <v>15</v>
      </c>
    </row>
    <row r="1529" spans="1:10" ht="15.75" hidden="1">
      <c r="A1529" s="134">
        <v>23</v>
      </c>
      <c r="B1529" s="147" t="s">
        <v>1831</v>
      </c>
      <c r="C1529" s="153" t="s">
        <v>1832</v>
      </c>
      <c r="D1529" s="154" t="s">
        <v>941</v>
      </c>
      <c r="E1529" s="133" t="s">
        <v>1004</v>
      </c>
      <c r="F1529" s="134" t="s">
        <v>244</v>
      </c>
      <c r="G1529" s="134"/>
      <c r="H1529" s="134" t="s">
        <v>474</v>
      </c>
      <c r="I1529" s="137"/>
      <c r="J1529" s="47" t="str">
        <f t="shared" si="23"/>
        <v>15</v>
      </c>
    </row>
    <row r="1530" spans="1:10" ht="15.75" hidden="1">
      <c r="A1530" s="134">
        <v>24</v>
      </c>
      <c r="B1530" s="147" t="s">
        <v>1833</v>
      </c>
      <c r="C1530" s="153" t="s">
        <v>1834</v>
      </c>
      <c r="D1530" s="154" t="s">
        <v>941</v>
      </c>
      <c r="E1530" s="133" t="s">
        <v>1835</v>
      </c>
      <c r="F1530" s="134" t="s">
        <v>244</v>
      </c>
      <c r="G1530" s="134"/>
      <c r="H1530" s="134" t="s">
        <v>474</v>
      </c>
      <c r="I1530" s="137"/>
      <c r="J1530" s="47" t="str">
        <f t="shared" si="23"/>
        <v>15</v>
      </c>
    </row>
    <row r="1531" spans="1:10" ht="15.75" hidden="1">
      <c r="A1531" s="134">
        <v>25</v>
      </c>
      <c r="B1531" s="147" t="s">
        <v>1836</v>
      </c>
      <c r="C1531" s="153" t="s">
        <v>1837</v>
      </c>
      <c r="D1531" s="154" t="s">
        <v>1838</v>
      </c>
      <c r="E1531" s="133" t="s">
        <v>1500</v>
      </c>
      <c r="F1531" s="134" t="s">
        <v>244</v>
      </c>
      <c r="G1531" s="134"/>
      <c r="H1531" s="134" t="s">
        <v>474</v>
      </c>
      <c r="I1531" s="137"/>
      <c r="J1531" s="47" t="str">
        <f t="shared" si="23"/>
        <v>15</v>
      </c>
    </row>
    <row r="1532" spans="1:10" ht="15.75" hidden="1">
      <c r="A1532" s="134">
        <v>26</v>
      </c>
      <c r="B1532" s="147" t="s">
        <v>1839</v>
      </c>
      <c r="C1532" s="153" t="s">
        <v>1840</v>
      </c>
      <c r="D1532" s="154" t="s">
        <v>1694</v>
      </c>
      <c r="E1532" s="133" t="s">
        <v>752</v>
      </c>
      <c r="F1532" s="134" t="s">
        <v>244</v>
      </c>
      <c r="G1532" s="134"/>
      <c r="H1532" s="134" t="s">
        <v>474</v>
      </c>
      <c r="I1532" s="137"/>
      <c r="J1532" s="47" t="str">
        <f t="shared" si="23"/>
        <v>15</v>
      </c>
    </row>
    <row r="1533" spans="1:10" ht="15.75" hidden="1">
      <c r="A1533" s="134">
        <v>27</v>
      </c>
      <c r="B1533" s="147" t="s">
        <v>1841</v>
      </c>
      <c r="C1533" s="153" t="s">
        <v>1842</v>
      </c>
      <c r="D1533" s="154" t="s">
        <v>565</v>
      </c>
      <c r="E1533" s="133" t="s">
        <v>1843</v>
      </c>
      <c r="F1533" s="134" t="s">
        <v>244</v>
      </c>
      <c r="G1533" s="134"/>
      <c r="H1533" s="134" t="s">
        <v>474</v>
      </c>
      <c r="I1533" s="137"/>
      <c r="J1533" s="47" t="str">
        <f t="shared" si="23"/>
        <v>15</v>
      </c>
    </row>
    <row r="1534" spans="1:10" ht="15.75" hidden="1">
      <c r="A1534" s="134">
        <v>28</v>
      </c>
      <c r="B1534" s="147" t="s">
        <v>1844</v>
      </c>
      <c r="C1534" s="153" t="s">
        <v>1845</v>
      </c>
      <c r="D1534" s="154" t="s">
        <v>572</v>
      </c>
      <c r="E1534" s="133" t="s">
        <v>830</v>
      </c>
      <c r="F1534" s="134" t="s">
        <v>244</v>
      </c>
      <c r="G1534" s="134"/>
      <c r="H1534" s="134" t="s">
        <v>474</v>
      </c>
      <c r="I1534" s="137"/>
      <c r="J1534" s="47" t="str">
        <f t="shared" si="23"/>
        <v>15</v>
      </c>
    </row>
    <row r="1535" spans="1:10" ht="15.75" hidden="1">
      <c r="A1535" s="134">
        <v>29</v>
      </c>
      <c r="B1535" s="147" t="s">
        <v>1846</v>
      </c>
      <c r="C1535" s="153" t="s">
        <v>1847</v>
      </c>
      <c r="D1535" s="154" t="s">
        <v>745</v>
      </c>
      <c r="E1535" s="133" t="s">
        <v>1033</v>
      </c>
      <c r="F1535" s="134" t="s">
        <v>244</v>
      </c>
      <c r="G1535" s="134"/>
      <c r="H1535" s="134" t="s">
        <v>454</v>
      </c>
      <c r="I1535" s="137"/>
      <c r="J1535" s="47" t="str">
        <f t="shared" si="23"/>
        <v>15</v>
      </c>
    </row>
    <row r="1536" spans="1:10" ht="15.75" hidden="1">
      <c r="A1536" s="134">
        <v>30</v>
      </c>
      <c r="B1536" s="147" t="s">
        <v>1848</v>
      </c>
      <c r="C1536" s="153" t="s">
        <v>578</v>
      </c>
      <c r="D1536" s="154" t="s">
        <v>1142</v>
      </c>
      <c r="E1536" s="133" t="s">
        <v>1688</v>
      </c>
      <c r="F1536" s="134" t="s">
        <v>244</v>
      </c>
      <c r="G1536" s="134"/>
      <c r="H1536" s="134" t="s">
        <v>474</v>
      </c>
      <c r="I1536" s="137"/>
      <c r="J1536" s="47" t="str">
        <f t="shared" si="23"/>
        <v>15</v>
      </c>
    </row>
    <row r="1537" spans="1:10" ht="15.75" hidden="1">
      <c r="A1537" s="134">
        <v>31</v>
      </c>
      <c r="B1537" s="147" t="s">
        <v>1849</v>
      </c>
      <c r="C1537" s="153" t="s">
        <v>1850</v>
      </c>
      <c r="D1537" s="154" t="s">
        <v>759</v>
      </c>
      <c r="E1537" s="133" t="s">
        <v>1851</v>
      </c>
      <c r="F1537" s="134" t="s">
        <v>244</v>
      </c>
      <c r="G1537" s="134"/>
      <c r="H1537" s="134" t="s">
        <v>454</v>
      </c>
      <c r="I1537" s="137"/>
      <c r="J1537" s="47" t="str">
        <f t="shared" si="23"/>
        <v>15</v>
      </c>
    </row>
    <row r="1538" spans="1:10" ht="15.75" hidden="1">
      <c r="A1538" s="134">
        <v>32</v>
      </c>
      <c r="B1538" s="147" t="s">
        <v>1852</v>
      </c>
      <c r="C1538" s="153" t="s">
        <v>1853</v>
      </c>
      <c r="D1538" s="154" t="s">
        <v>763</v>
      </c>
      <c r="E1538" s="133" t="s">
        <v>780</v>
      </c>
      <c r="F1538" s="134" t="s">
        <v>244</v>
      </c>
      <c r="G1538" s="134"/>
      <c r="H1538" s="134" t="s">
        <v>474</v>
      </c>
      <c r="I1538" s="137"/>
      <c r="J1538" s="47" t="str">
        <f t="shared" si="23"/>
        <v>15</v>
      </c>
    </row>
    <row r="1539" spans="1:10" ht="15.75" hidden="1">
      <c r="A1539" s="134">
        <v>33</v>
      </c>
      <c r="B1539" s="147" t="s">
        <v>1854</v>
      </c>
      <c r="C1539" s="153" t="s">
        <v>1855</v>
      </c>
      <c r="D1539" s="154" t="s">
        <v>775</v>
      </c>
      <c r="E1539" s="133" t="s">
        <v>1692</v>
      </c>
      <c r="F1539" s="134" t="s">
        <v>244</v>
      </c>
      <c r="G1539" s="134"/>
      <c r="H1539" s="134" t="s">
        <v>454</v>
      </c>
      <c r="I1539" s="137"/>
      <c r="J1539" s="47" t="str">
        <f t="shared" ref="J1539:J1602" si="24">LEFT(F1539,2)</f>
        <v>15</v>
      </c>
    </row>
    <row r="1540" spans="1:10" ht="15.75" hidden="1">
      <c r="A1540" s="134">
        <v>34</v>
      </c>
      <c r="B1540" s="147" t="s">
        <v>1856</v>
      </c>
      <c r="C1540" s="153" t="s">
        <v>1857</v>
      </c>
      <c r="D1540" s="154" t="s">
        <v>1858</v>
      </c>
      <c r="E1540" s="133" t="s">
        <v>1859</v>
      </c>
      <c r="F1540" s="134" t="s">
        <v>244</v>
      </c>
      <c r="G1540" s="135" t="s">
        <v>43</v>
      </c>
      <c r="H1540" s="134" t="s">
        <v>474</v>
      </c>
      <c r="I1540" s="137"/>
      <c r="J1540" s="47" t="str">
        <f t="shared" si="24"/>
        <v>15</v>
      </c>
    </row>
    <row r="1541" spans="1:10" ht="15.75" hidden="1">
      <c r="A1541" s="134">
        <v>35</v>
      </c>
      <c r="B1541" s="147" t="s">
        <v>1860</v>
      </c>
      <c r="C1541" s="153" t="s">
        <v>1861</v>
      </c>
      <c r="D1541" s="154" t="s">
        <v>1166</v>
      </c>
      <c r="E1541" s="133" t="s">
        <v>1586</v>
      </c>
      <c r="F1541" s="134" t="s">
        <v>244</v>
      </c>
      <c r="G1541" s="134"/>
      <c r="H1541" s="134" t="s">
        <v>474</v>
      </c>
      <c r="I1541" s="137"/>
      <c r="J1541" s="47" t="str">
        <f t="shared" si="24"/>
        <v>15</v>
      </c>
    </row>
    <row r="1542" spans="1:10" ht="15.75" hidden="1">
      <c r="A1542" s="134">
        <v>36</v>
      </c>
      <c r="B1542" s="147" t="s">
        <v>1862</v>
      </c>
      <c r="C1542" s="153" t="s">
        <v>614</v>
      </c>
      <c r="D1542" s="154" t="s">
        <v>583</v>
      </c>
      <c r="E1542" s="133" t="s">
        <v>1039</v>
      </c>
      <c r="F1542" s="134" t="s">
        <v>244</v>
      </c>
      <c r="G1542" s="134"/>
      <c r="H1542" s="134" t="s">
        <v>454</v>
      </c>
      <c r="I1542" s="137"/>
      <c r="J1542" s="47" t="str">
        <f t="shared" si="24"/>
        <v>15</v>
      </c>
    </row>
    <row r="1543" spans="1:10" ht="15.75" hidden="1">
      <c r="A1543" s="134">
        <v>37</v>
      </c>
      <c r="B1543" s="147" t="s">
        <v>1863</v>
      </c>
      <c r="C1543" s="153" t="s">
        <v>1864</v>
      </c>
      <c r="D1543" s="154" t="s">
        <v>587</v>
      </c>
      <c r="E1543" s="133" t="s">
        <v>736</v>
      </c>
      <c r="F1543" s="134" t="s">
        <v>244</v>
      </c>
      <c r="G1543" s="134"/>
      <c r="H1543" s="134" t="s">
        <v>474</v>
      </c>
      <c r="I1543" s="137"/>
      <c r="J1543" s="47" t="str">
        <f t="shared" si="24"/>
        <v>15</v>
      </c>
    </row>
    <row r="1544" spans="1:10" ht="15.75" hidden="1">
      <c r="A1544" s="134">
        <v>38</v>
      </c>
      <c r="B1544" s="147" t="s">
        <v>1865</v>
      </c>
      <c r="C1544" s="153" t="s">
        <v>1866</v>
      </c>
      <c r="D1544" s="154" t="s">
        <v>595</v>
      </c>
      <c r="E1544" s="133" t="s">
        <v>1867</v>
      </c>
      <c r="F1544" s="134" t="s">
        <v>244</v>
      </c>
      <c r="G1544" s="134"/>
      <c r="H1544" s="134" t="s">
        <v>474</v>
      </c>
      <c r="I1544" s="137"/>
      <c r="J1544" s="47" t="str">
        <f t="shared" si="24"/>
        <v>15</v>
      </c>
    </row>
    <row r="1545" spans="1:10" ht="15.75" hidden="1">
      <c r="A1545" s="134">
        <v>39</v>
      </c>
      <c r="B1545" s="147" t="s">
        <v>1868</v>
      </c>
      <c r="C1545" s="153" t="s">
        <v>1869</v>
      </c>
      <c r="D1545" s="154" t="s">
        <v>595</v>
      </c>
      <c r="E1545" s="133" t="s">
        <v>1094</v>
      </c>
      <c r="F1545" s="134" t="s">
        <v>244</v>
      </c>
      <c r="G1545" s="134"/>
      <c r="H1545" s="134" t="s">
        <v>474</v>
      </c>
      <c r="I1545" s="137"/>
      <c r="J1545" s="47" t="str">
        <f t="shared" si="24"/>
        <v>15</v>
      </c>
    </row>
    <row r="1546" spans="1:10" ht="15.75" hidden="1">
      <c r="A1546" s="134">
        <v>40</v>
      </c>
      <c r="B1546" s="147" t="s">
        <v>1870</v>
      </c>
      <c r="C1546" s="153" t="s">
        <v>1663</v>
      </c>
      <c r="D1546" s="154" t="s">
        <v>1325</v>
      </c>
      <c r="E1546" s="133" t="s">
        <v>1871</v>
      </c>
      <c r="F1546" s="134" t="s">
        <v>244</v>
      </c>
      <c r="G1546" s="134"/>
      <c r="H1546" s="134" t="s">
        <v>474</v>
      </c>
      <c r="I1546" s="137"/>
      <c r="J1546" s="47" t="str">
        <f t="shared" si="24"/>
        <v>15</v>
      </c>
    </row>
    <row r="1547" spans="1:10" ht="15.75" hidden="1">
      <c r="A1547" s="134">
        <v>41</v>
      </c>
      <c r="B1547" s="147" t="s">
        <v>1872</v>
      </c>
      <c r="C1547" s="153" t="s">
        <v>1873</v>
      </c>
      <c r="D1547" s="154" t="s">
        <v>800</v>
      </c>
      <c r="E1547" s="133" t="s">
        <v>1874</v>
      </c>
      <c r="F1547" s="134" t="s">
        <v>244</v>
      </c>
      <c r="G1547" s="134"/>
      <c r="H1547" s="134" t="s">
        <v>474</v>
      </c>
      <c r="I1547" s="137"/>
      <c r="J1547" s="47" t="str">
        <f t="shared" si="24"/>
        <v>15</v>
      </c>
    </row>
    <row r="1548" spans="1:10" ht="15.75" hidden="1">
      <c r="A1548" s="134">
        <v>42</v>
      </c>
      <c r="B1548" s="147" t="s">
        <v>1875</v>
      </c>
      <c r="C1548" s="153" t="s">
        <v>456</v>
      </c>
      <c r="D1548" s="154" t="s">
        <v>809</v>
      </c>
      <c r="E1548" s="133" t="s">
        <v>801</v>
      </c>
      <c r="F1548" s="134" t="s">
        <v>244</v>
      </c>
      <c r="G1548" s="134"/>
      <c r="H1548" s="134" t="s">
        <v>454</v>
      </c>
      <c r="I1548" s="137"/>
      <c r="J1548" s="47" t="str">
        <f t="shared" si="24"/>
        <v>15</v>
      </c>
    </row>
    <row r="1549" spans="1:10" ht="15.75" hidden="1">
      <c r="A1549" s="134">
        <v>43</v>
      </c>
      <c r="B1549" s="147" t="s">
        <v>1876</v>
      </c>
      <c r="C1549" s="153" t="s">
        <v>503</v>
      </c>
      <c r="D1549" s="154" t="s">
        <v>1877</v>
      </c>
      <c r="E1549" s="133" t="s">
        <v>1242</v>
      </c>
      <c r="F1549" s="134" t="s">
        <v>244</v>
      </c>
      <c r="G1549" s="134"/>
      <c r="H1549" s="134" t="s">
        <v>474</v>
      </c>
      <c r="I1549" s="137"/>
      <c r="J1549" s="47" t="str">
        <f t="shared" si="24"/>
        <v>15</v>
      </c>
    </row>
    <row r="1550" spans="1:10" ht="15.75" hidden="1">
      <c r="A1550" s="134">
        <v>44</v>
      </c>
      <c r="B1550" s="147" t="s">
        <v>1878</v>
      </c>
      <c r="C1550" s="153" t="s">
        <v>675</v>
      </c>
      <c r="D1550" s="154" t="s">
        <v>631</v>
      </c>
      <c r="E1550" s="133" t="s">
        <v>1148</v>
      </c>
      <c r="F1550" s="134" t="s">
        <v>244</v>
      </c>
      <c r="G1550" s="134"/>
      <c r="H1550" s="134" t="s">
        <v>454</v>
      </c>
      <c r="I1550" s="137"/>
      <c r="J1550" s="47" t="str">
        <f t="shared" si="24"/>
        <v>15</v>
      </c>
    </row>
    <row r="1551" spans="1:10" ht="15.75" hidden="1">
      <c r="A1551" s="134">
        <v>45</v>
      </c>
      <c r="B1551" s="147" t="s">
        <v>1879</v>
      </c>
      <c r="C1551" s="153" t="s">
        <v>1880</v>
      </c>
      <c r="D1551" s="154" t="s">
        <v>1011</v>
      </c>
      <c r="E1551" s="133" t="s">
        <v>1215</v>
      </c>
      <c r="F1551" s="134" t="s">
        <v>244</v>
      </c>
      <c r="G1551" s="134"/>
      <c r="H1551" s="134" t="s">
        <v>474</v>
      </c>
      <c r="I1551" s="137"/>
      <c r="J1551" s="47" t="str">
        <f t="shared" si="24"/>
        <v>15</v>
      </c>
    </row>
    <row r="1552" spans="1:10" ht="15.75" hidden="1">
      <c r="A1552" s="134">
        <v>46</v>
      </c>
      <c r="B1552" s="147" t="s">
        <v>1881</v>
      </c>
      <c r="C1552" s="153" t="s">
        <v>861</v>
      </c>
      <c r="D1552" s="154" t="s">
        <v>837</v>
      </c>
      <c r="E1552" s="133" t="s">
        <v>1823</v>
      </c>
      <c r="F1552" s="134" t="s">
        <v>244</v>
      </c>
      <c r="G1552" s="134"/>
      <c r="H1552" s="134" t="s">
        <v>454</v>
      </c>
      <c r="I1552" s="137"/>
      <c r="J1552" s="47" t="str">
        <f t="shared" si="24"/>
        <v>15</v>
      </c>
    </row>
    <row r="1553" spans="1:10" ht="15.75" hidden="1">
      <c r="A1553" s="134">
        <v>47</v>
      </c>
      <c r="B1553" s="147" t="s">
        <v>1882</v>
      </c>
      <c r="C1553" s="153" t="s">
        <v>1883</v>
      </c>
      <c r="D1553" s="154" t="s">
        <v>837</v>
      </c>
      <c r="E1553" s="133" t="s">
        <v>1884</v>
      </c>
      <c r="F1553" s="134" t="s">
        <v>244</v>
      </c>
      <c r="G1553" s="134"/>
      <c r="H1553" s="134" t="s">
        <v>474</v>
      </c>
      <c r="I1553" s="137"/>
      <c r="J1553" s="47" t="str">
        <f t="shared" si="24"/>
        <v>15</v>
      </c>
    </row>
    <row r="1554" spans="1:10" ht="15.75" hidden="1">
      <c r="A1554" s="134">
        <v>48</v>
      </c>
      <c r="B1554" s="147" t="s">
        <v>1885</v>
      </c>
      <c r="C1554" s="153" t="s">
        <v>1886</v>
      </c>
      <c r="D1554" s="154" t="s">
        <v>844</v>
      </c>
      <c r="E1554" s="133" t="s">
        <v>498</v>
      </c>
      <c r="F1554" s="134" t="s">
        <v>244</v>
      </c>
      <c r="G1554" s="134"/>
      <c r="H1554" s="134" t="s">
        <v>454</v>
      </c>
      <c r="I1554" s="137"/>
      <c r="J1554" s="47" t="str">
        <f t="shared" si="24"/>
        <v>15</v>
      </c>
    </row>
    <row r="1555" spans="1:10" ht="15.75" hidden="1">
      <c r="A1555" s="134">
        <v>49</v>
      </c>
      <c r="B1555" s="147" t="s">
        <v>1887</v>
      </c>
      <c r="C1555" s="153" t="s">
        <v>1888</v>
      </c>
      <c r="D1555" s="154" t="s">
        <v>1635</v>
      </c>
      <c r="E1555" s="133" t="s">
        <v>1889</v>
      </c>
      <c r="F1555" s="134" t="s">
        <v>244</v>
      </c>
      <c r="G1555" s="134"/>
      <c r="H1555" s="134" t="s">
        <v>474</v>
      </c>
      <c r="I1555" s="137"/>
      <c r="J1555" s="47" t="str">
        <f t="shared" si="24"/>
        <v>15</v>
      </c>
    </row>
    <row r="1556" spans="1:10" ht="15.75" hidden="1">
      <c r="A1556" s="134">
        <v>50</v>
      </c>
      <c r="B1556" s="147" t="s">
        <v>1890</v>
      </c>
      <c r="C1556" s="153" t="s">
        <v>1891</v>
      </c>
      <c r="D1556" s="154" t="s">
        <v>1892</v>
      </c>
      <c r="E1556" s="133" t="s">
        <v>873</v>
      </c>
      <c r="F1556" s="134" t="s">
        <v>244</v>
      </c>
      <c r="G1556" s="134"/>
      <c r="H1556" s="134" t="s">
        <v>474</v>
      </c>
      <c r="I1556" s="137"/>
      <c r="J1556" s="47" t="str">
        <f t="shared" si="24"/>
        <v>15</v>
      </c>
    </row>
    <row r="1557" spans="1:10" ht="15.75" hidden="1">
      <c r="A1557" s="134">
        <v>51</v>
      </c>
      <c r="B1557" s="147" t="s">
        <v>1893</v>
      </c>
      <c r="C1557" s="153" t="s">
        <v>1894</v>
      </c>
      <c r="D1557" s="154" t="s">
        <v>850</v>
      </c>
      <c r="E1557" s="133" t="s">
        <v>1895</v>
      </c>
      <c r="F1557" s="134" t="s">
        <v>244</v>
      </c>
      <c r="G1557" s="134"/>
      <c r="H1557" s="134" t="s">
        <v>474</v>
      </c>
      <c r="I1557" s="137"/>
      <c r="J1557" s="47" t="str">
        <f t="shared" si="24"/>
        <v>15</v>
      </c>
    </row>
    <row r="1558" spans="1:10" ht="15.75" hidden="1">
      <c r="A1558" s="134">
        <v>52</v>
      </c>
      <c r="B1558" s="147" t="s">
        <v>1896</v>
      </c>
      <c r="C1558" s="153" t="s">
        <v>1897</v>
      </c>
      <c r="D1558" s="154" t="s">
        <v>1898</v>
      </c>
      <c r="E1558" s="133" t="s">
        <v>1899</v>
      </c>
      <c r="F1558" s="134" t="s">
        <v>244</v>
      </c>
      <c r="G1558" s="134"/>
      <c r="H1558" s="134" t="s">
        <v>474</v>
      </c>
      <c r="I1558" s="137"/>
      <c r="J1558" s="47" t="str">
        <f t="shared" si="24"/>
        <v>15</v>
      </c>
    </row>
    <row r="1559" spans="1:10" ht="15.75" hidden="1">
      <c r="A1559" s="134">
        <v>53</v>
      </c>
      <c r="B1559" s="147" t="s">
        <v>1900</v>
      </c>
      <c r="C1559" s="153" t="s">
        <v>1768</v>
      </c>
      <c r="D1559" s="154" t="s">
        <v>667</v>
      </c>
      <c r="E1559" s="133" t="s">
        <v>1519</v>
      </c>
      <c r="F1559" s="134" t="s">
        <v>244</v>
      </c>
      <c r="G1559" s="134"/>
      <c r="H1559" s="134" t="s">
        <v>474</v>
      </c>
      <c r="I1559" s="137"/>
      <c r="J1559" s="47" t="str">
        <f t="shared" si="24"/>
        <v>15</v>
      </c>
    </row>
    <row r="1560" spans="1:10" ht="15.75" hidden="1">
      <c r="A1560" s="134">
        <v>54</v>
      </c>
      <c r="B1560" s="147" t="s">
        <v>1901</v>
      </c>
      <c r="C1560" s="153" t="s">
        <v>503</v>
      </c>
      <c r="D1560" s="154" t="s">
        <v>862</v>
      </c>
      <c r="E1560" s="133" t="s">
        <v>1902</v>
      </c>
      <c r="F1560" s="134" t="s">
        <v>244</v>
      </c>
      <c r="G1560" s="134"/>
      <c r="H1560" s="134" t="s">
        <v>474</v>
      </c>
      <c r="I1560" s="137"/>
      <c r="J1560" s="47" t="str">
        <f t="shared" si="24"/>
        <v>15</v>
      </c>
    </row>
    <row r="1561" spans="1:10" ht="15.75" hidden="1">
      <c r="A1561" s="134">
        <v>55</v>
      </c>
      <c r="B1561" s="147" t="s">
        <v>1903</v>
      </c>
      <c r="C1561" s="153" t="s">
        <v>1482</v>
      </c>
      <c r="D1561" s="154" t="s">
        <v>1904</v>
      </c>
      <c r="E1561" s="133" t="s">
        <v>1299</v>
      </c>
      <c r="F1561" s="134" t="s">
        <v>244</v>
      </c>
      <c r="G1561" s="134"/>
      <c r="H1561" s="134" t="s">
        <v>474</v>
      </c>
      <c r="I1561" s="137"/>
      <c r="J1561" s="47" t="str">
        <f t="shared" si="24"/>
        <v>15</v>
      </c>
    </row>
    <row r="1562" spans="1:10" ht="15.75" hidden="1">
      <c r="A1562" s="134">
        <v>56</v>
      </c>
      <c r="B1562" s="147" t="s">
        <v>1905</v>
      </c>
      <c r="C1562" s="153" t="s">
        <v>1906</v>
      </c>
      <c r="D1562" s="154" t="s">
        <v>1907</v>
      </c>
      <c r="E1562" s="133" t="s">
        <v>1908</v>
      </c>
      <c r="F1562" s="134" t="s">
        <v>244</v>
      </c>
      <c r="G1562" s="134"/>
      <c r="H1562" s="134" t="s">
        <v>474</v>
      </c>
      <c r="I1562" s="137"/>
      <c r="J1562" s="47" t="str">
        <f t="shared" si="24"/>
        <v>15</v>
      </c>
    </row>
    <row r="1563" spans="1:10" ht="15.75" hidden="1">
      <c r="A1563" s="134">
        <v>1</v>
      </c>
      <c r="B1563" s="147" t="s">
        <v>1909</v>
      </c>
      <c r="C1563" s="153" t="s">
        <v>1569</v>
      </c>
      <c r="D1563" s="154" t="s">
        <v>460</v>
      </c>
      <c r="E1563" s="133" t="s">
        <v>1910</v>
      </c>
      <c r="F1563" s="136" t="s">
        <v>1911</v>
      </c>
      <c r="G1563" s="134"/>
      <c r="H1563" s="134" t="s">
        <v>474</v>
      </c>
      <c r="I1563" s="137"/>
      <c r="J1563" s="47" t="str">
        <f t="shared" si="24"/>
        <v>15</v>
      </c>
    </row>
    <row r="1564" spans="1:10" ht="15.75" hidden="1">
      <c r="A1564" s="134">
        <v>2</v>
      </c>
      <c r="B1564" s="147" t="s">
        <v>1912</v>
      </c>
      <c r="C1564" s="153" t="s">
        <v>614</v>
      </c>
      <c r="D1564" s="154" t="s">
        <v>468</v>
      </c>
      <c r="E1564" s="133" t="s">
        <v>1913</v>
      </c>
      <c r="F1564" s="134" t="s">
        <v>1911</v>
      </c>
      <c r="G1564" s="134"/>
      <c r="H1564" s="134" t="s">
        <v>454</v>
      </c>
      <c r="I1564" s="137"/>
      <c r="J1564" s="47" t="str">
        <f t="shared" si="24"/>
        <v>15</v>
      </c>
    </row>
    <row r="1565" spans="1:10" ht="15.75" hidden="1">
      <c r="A1565" s="134">
        <v>3</v>
      </c>
      <c r="B1565" s="147" t="s">
        <v>1914</v>
      </c>
      <c r="C1565" s="153" t="s">
        <v>678</v>
      </c>
      <c r="D1565" s="154" t="s">
        <v>1915</v>
      </c>
      <c r="E1565" s="133" t="s">
        <v>1916</v>
      </c>
      <c r="F1565" s="134" t="s">
        <v>1911</v>
      </c>
      <c r="G1565" s="135" t="s">
        <v>483</v>
      </c>
      <c r="H1565" s="134" t="s">
        <v>454</v>
      </c>
      <c r="I1565" s="137"/>
      <c r="J1565" s="47" t="str">
        <f t="shared" si="24"/>
        <v>15</v>
      </c>
    </row>
    <row r="1566" spans="1:10" ht="15.75" hidden="1">
      <c r="A1566" s="134">
        <v>4</v>
      </c>
      <c r="B1566" s="147" t="s">
        <v>1917</v>
      </c>
      <c r="C1566" s="153" t="s">
        <v>1301</v>
      </c>
      <c r="D1566" s="154" t="s">
        <v>1918</v>
      </c>
      <c r="E1566" s="133" t="s">
        <v>739</v>
      </c>
      <c r="F1566" s="134" t="s">
        <v>1911</v>
      </c>
      <c r="G1566" s="134"/>
      <c r="H1566" s="134" t="s">
        <v>474</v>
      </c>
      <c r="I1566" s="137"/>
      <c r="J1566" s="47" t="str">
        <f t="shared" si="24"/>
        <v>15</v>
      </c>
    </row>
    <row r="1567" spans="1:10" ht="15.75" hidden="1">
      <c r="A1567" s="134">
        <v>5</v>
      </c>
      <c r="B1567" s="147" t="s">
        <v>1919</v>
      </c>
      <c r="C1567" s="153" t="s">
        <v>1482</v>
      </c>
      <c r="D1567" s="154" t="s">
        <v>1920</v>
      </c>
      <c r="E1567" s="133" t="s">
        <v>1921</v>
      </c>
      <c r="F1567" s="134" t="s">
        <v>1911</v>
      </c>
      <c r="G1567" s="134"/>
      <c r="H1567" s="134" t="s">
        <v>474</v>
      </c>
      <c r="I1567" s="137"/>
      <c r="J1567" s="47" t="str">
        <f t="shared" si="24"/>
        <v>15</v>
      </c>
    </row>
    <row r="1568" spans="1:10" ht="15.75" hidden="1">
      <c r="A1568" s="134">
        <v>6</v>
      </c>
      <c r="B1568" s="147" t="s">
        <v>1922</v>
      </c>
      <c r="C1568" s="153" t="s">
        <v>610</v>
      </c>
      <c r="D1568" s="154" t="s">
        <v>481</v>
      </c>
      <c r="E1568" s="133" t="s">
        <v>784</v>
      </c>
      <c r="F1568" s="134" t="s">
        <v>1911</v>
      </c>
      <c r="G1568" s="134"/>
      <c r="H1568" s="134" t="s">
        <v>474</v>
      </c>
      <c r="I1568" s="137"/>
      <c r="J1568" s="47" t="str">
        <f t="shared" si="24"/>
        <v>15</v>
      </c>
    </row>
    <row r="1569" spans="1:10" ht="15.75" hidden="1">
      <c r="A1569" s="134">
        <v>7</v>
      </c>
      <c r="B1569" s="147" t="s">
        <v>1923</v>
      </c>
      <c r="C1569" s="153" t="s">
        <v>1924</v>
      </c>
      <c r="D1569" s="154" t="s">
        <v>890</v>
      </c>
      <c r="E1569" s="133" t="s">
        <v>1925</v>
      </c>
      <c r="F1569" s="134" t="s">
        <v>1911</v>
      </c>
      <c r="G1569" s="134"/>
      <c r="H1569" s="134" t="s">
        <v>474</v>
      </c>
      <c r="I1569" s="137"/>
      <c r="J1569" s="47" t="str">
        <f t="shared" si="24"/>
        <v>15</v>
      </c>
    </row>
    <row r="1570" spans="1:10" ht="15.75" hidden="1">
      <c r="A1570" s="134">
        <v>8</v>
      </c>
      <c r="B1570" s="147" t="s">
        <v>1926</v>
      </c>
      <c r="C1570" s="153" t="s">
        <v>1927</v>
      </c>
      <c r="D1570" s="154" t="s">
        <v>1079</v>
      </c>
      <c r="E1570" s="133" t="s">
        <v>1928</v>
      </c>
      <c r="F1570" s="134" t="s">
        <v>1911</v>
      </c>
      <c r="G1570" s="134"/>
      <c r="H1570" s="134" t="s">
        <v>474</v>
      </c>
      <c r="I1570" s="137"/>
      <c r="J1570" s="47" t="str">
        <f t="shared" si="24"/>
        <v>15</v>
      </c>
    </row>
    <row r="1571" spans="1:10" ht="15.75" hidden="1">
      <c r="A1571" s="134">
        <v>9</v>
      </c>
      <c r="B1571" s="147" t="s">
        <v>1929</v>
      </c>
      <c r="C1571" s="153" t="s">
        <v>1569</v>
      </c>
      <c r="D1571" s="154" t="s">
        <v>1079</v>
      </c>
      <c r="E1571" s="133" t="s">
        <v>1930</v>
      </c>
      <c r="F1571" s="134" t="s">
        <v>1911</v>
      </c>
      <c r="G1571" s="135" t="s">
        <v>604</v>
      </c>
      <c r="H1571" s="134" t="s">
        <v>454</v>
      </c>
      <c r="I1571" s="137"/>
      <c r="J1571" s="47" t="str">
        <f t="shared" si="24"/>
        <v>15</v>
      </c>
    </row>
    <row r="1572" spans="1:10" ht="15.75" hidden="1">
      <c r="A1572" s="134">
        <v>10</v>
      </c>
      <c r="B1572" s="147" t="s">
        <v>1931</v>
      </c>
      <c r="C1572" s="153" t="s">
        <v>659</v>
      </c>
      <c r="D1572" s="154" t="s">
        <v>1079</v>
      </c>
      <c r="E1572" s="133" t="s">
        <v>1932</v>
      </c>
      <c r="F1572" s="134" t="s">
        <v>1911</v>
      </c>
      <c r="G1572" s="134"/>
      <c r="H1572" s="134" t="s">
        <v>474</v>
      </c>
      <c r="I1572" s="137"/>
      <c r="J1572" s="47" t="str">
        <f t="shared" si="24"/>
        <v>15</v>
      </c>
    </row>
    <row r="1573" spans="1:10" ht="15.75" hidden="1">
      <c r="A1573" s="134">
        <v>11</v>
      </c>
      <c r="B1573" s="147" t="s">
        <v>1933</v>
      </c>
      <c r="C1573" s="153" t="s">
        <v>1934</v>
      </c>
      <c r="D1573" s="154" t="s">
        <v>1079</v>
      </c>
      <c r="E1573" s="133" t="s">
        <v>1935</v>
      </c>
      <c r="F1573" s="134" t="s">
        <v>1911</v>
      </c>
      <c r="G1573" s="134"/>
      <c r="H1573" s="134" t="s">
        <v>474</v>
      </c>
      <c r="I1573" s="137"/>
      <c r="J1573" s="47" t="str">
        <f t="shared" si="24"/>
        <v>15</v>
      </c>
    </row>
    <row r="1574" spans="1:10" ht="15.75" hidden="1">
      <c r="A1574" s="134">
        <v>12</v>
      </c>
      <c r="B1574" s="147" t="s">
        <v>1936</v>
      </c>
      <c r="C1574" s="153" t="s">
        <v>1248</v>
      </c>
      <c r="D1574" s="154" t="s">
        <v>1249</v>
      </c>
      <c r="E1574" s="133" t="s">
        <v>1937</v>
      </c>
      <c r="F1574" s="134" t="s">
        <v>1911</v>
      </c>
      <c r="G1574" s="134"/>
      <c r="H1574" s="134" t="s">
        <v>454</v>
      </c>
      <c r="I1574" s="137"/>
      <c r="J1574" s="47" t="str">
        <f t="shared" si="24"/>
        <v>15</v>
      </c>
    </row>
    <row r="1575" spans="1:10" ht="15.75" hidden="1">
      <c r="A1575" s="134">
        <v>13</v>
      </c>
      <c r="B1575" s="147" t="s">
        <v>1938</v>
      </c>
      <c r="C1575" s="153" t="s">
        <v>1939</v>
      </c>
      <c r="D1575" s="154" t="s">
        <v>1249</v>
      </c>
      <c r="E1575" s="133" t="s">
        <v>1030</v>
      </c>
      <c r="F1575" s="134" t="s">
        <v>1911</v>
      </c>
      <c r="G1575" s="134"/>
      <c r="H1575" s="134" t="s">
        <v>474</v>
      </c>
      <c r="I1575" s="137"/>
      <c r="J1575" s="47" t="str">
        <f t="shared" si="24"/>
        <v>15</v>
      </c>
    </row>
    <row r="1576" spans="1:10" ht="15.75" hidden="1">
      <c r="A1576" s="134">
        <v>14</v>
      </c>
      <c r="B1576" s="147" t="s">
        <v>1940</v>
      </c>
      <c r="C1576" s="153" t="s">
        <v>1941</v>
      </c>
      <c r="D1576" s="154" t="s">
        <v>1088</v>
      </c>
      <c r="E1576" s="133" t="s">
        <v>1004</v>
      </c>
      <c r="F1576" s="134" t="s">
        <v>1911</v>
      </c>
      <c r="G1576" s="134"/>
      <c r="H1576" s="134" t="s">
        <v>454</v>
      </c>
      <c r="I1576" s="137"/>
      <c r="J1576" s="47" t="str">
        <f t="shared" si="24"/>
        <v>15</v>
      </c>
    </row>
    <row r="1577" spans="1:10" ht="15.75" hidden="1">
      <c r="A1577" s="134">
        <v>15</v>
      </c>
      <c r="B1577" s="147" t="s">
        <v>1942</v>
      </c>
      <c r="C1577" s="153" t="s">
        <v>1943</v>
      </c>
      <c r="D1577" s="154" t="s">
        <v>1944</v>
      </c>
      <c r="E1577" s="133" t="s">
        <v>1345</v>
      </c>
      <c r="F1577" s="134" t="s">
        <v>1911</v>
      </c>
      <c r="G1577" s="134"/>
      <c r="H1577" s="134" t="s">
        <v>474</v>
      </c>
      <c r="I1577" s="137"/>
      <c r="J1577" s="47" t="str">
        <f t="shared" si="24"/>
        <v>15</v>
      </c>
    </row>
    <row r="1578" spans="1:10" ht="15.75" hidden="1">
      <c r="A1578" s="134">
        <v>16</v>
      </c>
      <c r="B1578" s="147" t="s">
        <v>1945</v>
      </c>
      <c r="C1578" s="153" t="s">
        <v>471</v>
      </c>
      <c r="D1578" s="154" t="s">
        <v>710</v>
      </c>
      <c r="E1578" s="133" t="s">
        <v>1320</v>
      </c>
      <c r="F1578" s="134" t="s">
        <v>1911</v>
      </c>
      <c r="G1578" s="134"/>
      <c r="H1578" s="134" t="s">
        <v>474</v>
      </c>
      <c r="I1578" s="137"/>
      <c r="J1578" s="47" t="str">
        <f t="shared" si="24"/>
        <v>15</v>
      </c>
    </row>
    <row r="1579" spans="1:10" ht="15.75" hidden="1">
      <c r="A1579" s="134">
        <v>17</v>
      </c>
      <c r="B1579" s="147" t="s">
        <v>1946</v>
      </c>
      <c r="C1579" s="153" t="s">
        <v>1947</v>
      </c>
      <c r="D1579" s="154" t="s">
        <v>532</v>
      </c>
      <c r="E1579" s="133" t="s">
        <v>1477</v>
      </c>
      <c r="F1579" s="134" t="s">
        <v>1911</v>
      </c>
      <c r="G1579" s="134"/>
      <c r="H1579" s="134" t="s">
        <v>474</v>
      </c>
      <c r="I1579" s="137"/>
      <c r="J1579" s="47" t="str">
        <f t="shared" si="24"/>
        <v>15</v>
      </c>
    </row>
    <row r="1580" spans="1:10" ht="15.75" hidden="1">
      <c r="A1580" s="134">
        <v>18</v>
      </c>
      <c r="B1580" s="147" t="s">
        <v>1948</v>
      </c>
      <c r="C1580" s="153" t="s">
        <v>614</v>
      </c>
      <c r="D1580" s="154" t="s">
        <v>532</v>
      </c>
      <c r="E1580" s="133" t="s">
        <v>1051</v>
      </c>
      <c r="F1580" s="134" t="s">
        <v>1911</v>
      </c>
      <c r="G1580" s="134"/>
      <c r="H1580" s="134" t="s">
        <v>454</v>
      </c>
      <c r="I1580" s="137"/>
      <c r="J1580" s="47" t="str">
        <f t="shared" si="24"/>
        <v>15</v>
      </c>
    </row>
    <row r="1581" spans="1:10" ht="15.75" hidden="1">
      <c r="A1581" s="134">
        <v>19</v>
      </c>
      <c r="B1581" s="147" t="s">
        <v>1949</v>
      </c>
      <c r="C1581" s="153" t="s">
        <v>1950</v>
      </c>
      <c r="D1581" s="154" t="s">
        <v>532</v>
      </c>
      <c r="E1581" s="133" t="s">
        <v>1951</v>
      </c>
      <c r="F1581" s="134" t="s">
        <v>1911</v>
      </c>
      <c r="G1581" s="134"/>
      <c r="H1581" s="134" t="s">
        <v>454</v>
      </c>
      <c r="I1581" s="137"/>
      <c r="J1581" s="47" t="str">
        <f t="shared" si="24"/>
        <v>15</v>
      </c>
    </row>
    <row r="1582" spans="1:10" ht="15.75" hidden="1">
      <c r="A1582" s="134">
        <v>20</v>
      </c>
      <c r="B1582" s="147" t="s">
        <v>1952</v>
      </c>
      <c r="C1582" s="153" t="s">
        <v>1953</v>
      </c>
      <c r="D1582" s="154" t="s">
        <v>543</v>
      </c>
      <c r="E1582" s="133" t="s">
        <v>906</v>
      </c>
      <c r="F1582" s="134" t="s">
        <v>1911</v>
      </c>
      <c r="G1582" s="134"/>
      <c r="H1582" s="134" t="s">
        <v>474</v>
      </c>
      <c r="I1582" s="137"/>
      <c r="J1582" s="47" t="str">
        <f t="shared" si="24"/>
        <v>15</v>
      </c>
    </row>
    <row r="1583" spans="1:10" ht="15.75" hidden="1">
      <c r="A1583" s="134">
        <v>21</v>
      </c>
      <c r="B1583" s="147" t="s">
        <v>1954</v>
      </c>
      <c r="C1583" s="153" t="s">
        <v>1955</v>
      </c>
      <c r="D1583" s="154" t="s">
        <v>543</v>
      </c>
      <c r="E1583" s="133" t="s">
        <v>768</v>
      </c>
      <c r="F1583" s="134" t="s">
        <v>1911</v>
      </c>
      <c r="G1583" s="134"/>
      <c r="H1583" s="134" t="s">
        <v>454</v>
      </c>
      <c r="I1583" s="137"/>
      <c r="J1583" s="47" t="str">
        <f t="shared" si="24"/>
        <v>15</v>
      </c>
    </row>
    <row r="1584" spans="1:10" ht="15.75" hidden="1">
      <c r="A1584" s="134">
        <v>22</v>
      </c>
      <c r="B1584" s="147" t="s">
        <v>1956</v>
      </c>
      <c r="C1584" s="153" t="s">
        <v>1957</v>
      </c>
      <c r="D1584" s="154" t="s">
        <v>543</v>
      </c>
      <c r="E1584" s="133" t="s">
        <v>1658</v>
      </c>
      <c r="F1584" s="134" t="s">
        <v>1911</v>
      </c>
      <c r="G1584" s="134"/>
      <c r="H1584" s="134" t="s">
        <v>474</v>
      </c>
      <c r="I1584" s="137"/>
      <c r="J1584" s="47" t="str">
        <f t="shared" si="24"/>
        <v>15</v>
      </c>
    </row>
    <row r="1585" spans="1:10" ht="15.75" hidden="1">
      <c r="A1585" s="134">
        <v>23</v>
      </c>
      <c r="B1585" s="147" t="s">
        <v>1958</v>
      </c>
      <c r="C1585" s="153" t="s">
        <v>582</v>
      </c>
      <c r="D1585" s="154" t="s">
        <v>550</v>
      </c>
      <c r="E1585" s="133" t="s">
        <v>1333</v>
      </c>
      <c r="F1585" s="134" t="s">
        <v>1911</v>
      </c>
      <c r="G1585" s="134"/>
      <c r="H1585" s="134" t="s">
        <v>474</v>
      </c>
      <c r="I1585" s="137"/>
      <c r="J1585" s="47" t="str">
        <f t="shared" si="24"/>
        <v>15</v>
      </c>
    </row>
    <row r="1586" spans="1:10" ht="15.75" hidden="1">
      <c r="A1586" s="134">
        <v>24</v>
      </c>
      <c r="B1586" s="147" t="s">
        <v>1959</v>
      </c>
      <c r="C1586" s="153" t="s">
        <v>1960</v>
      </c>
      <c r="D1586" s="154" t="s">
        <v>1289</v>
      </c>
      <c r="E1586" s="133" t="s">
        <v>1521</v>
      </c>
      <c r="F1586" s="134" t="s">
        <v>1911</v>
      </c>
      <c r="G1586" s="134"/>
      <c r="H1586" s="134" t="s">
        <v>474</v>
      </c>
      <c r="I1586" s="137"/>
      <c r="J1586" s="47" t="str">
        <f t="shared" si="24"/>
        <v>15</v>
      </c>
    </row>
    <row r="1587" spans="1:10" ht="15.75" hidden="1">
      <c r="A1587" s="134">
        <v>25</v>
      </c>
      <c r="B1587" s="147" t="s">
        <v>1961</v>
      </c>
      <c r="C1587" s="153" t="s">
        <v>634</v>
      </c>
      <c r="D1587" s="154" t="s">
        <v>554</v>
      </c>
      <c r="E1587" s="133" t="s">
        <v>1962</v>
      </c>
      <c r="F1587" s="134" t="s">
        <v>1911</v>
      </c>
      <c r="G1587" s="134"/>
      <c r="H1587" s="134" t="s">
        <v>454</v>
      </c>
      <c r="I1587" s="137"/>
      <c r="J1587" s="47" t="str">
        <f t="shared" si="24"/>
        <v>15</v>
      </c>
    </row>
    <row r="1588" spans="1:10" ht="15.75" hidden="1">
      <c r="A1588" s="134">
        <v>26</v>
      </c>
      <c r="B1588" s="147" t="s">
        <v>1963</v>
      </c>
      <c r="C1588" s="153" t="s">
        <v>1964</v>
      </c>
      <c r="D1588" s="154" t="s">
        <v>557</v>
      </c>
      <c r="E1588" s="133" t="s">
        <v>1965</v>
      </c>
      <c r="F1588" s="134" t="s">
        <v>1911</v>
      </c>
      <c r="G1588" s="134"/>
      <c r="H1588" s="134" t="s">
        <v>474</v>
      </c>
      <c r="I1588" s="137"/>
      <c r="J1588" s="47" t="str">
        <f t="shared" si="24"/>
        <v>15</v>
      </c>
    </row>
    <row r="1589" spans="1:10" ht="15.75" hidden="1">
      <c r="A1589" s="134">
        <v>27</v>
      </c>
      <c r="B1589" s="147" t="s">
        <v>1966</v>
      </c>
      <c r="C1589" s="153" t="s">
        <v>1967</v>
      </c>
      <c r="D1589" s="154" t="s">
        <v>937</v>
      </c>
      <c r="E1589" s="133" t="s">
        <v>1521</v>
      </c>
      <c r="F1589" s="134" t="s">
        <v>1911</v>
      </c>
      <c r="G1589" s="134"/>
      <c r="H1589" s="134" t="s">
        <v>474</v>
      </c>
      <c r="I1589" s="137"/>
      <c r="J1589" s="47" t="str">
        <f t="shared" si="24"/>
        <v>15</v>
      </c>
    </row>
    <row r="1590" spans="1:10" ht="15.75" hidden="1">
      <c r="A1590" s="134">
        <v>28</v>
      </c>
      <c r="B1590" s="147" t="s">
        <v>1968</v>
      </c>
      <c r="C1590" s="153" t="s">
        <v>1969</v>
      </c>
      <c r="D1590" s="154" t="s">
        <v>561</v>
      </c>
      <c r="E1590" s="133" t="s">
        <v>620</v>
      </c>
      <c r="F1590" s="134" t="s">
        <v>1911</v>
      </c>
      <c r="G1590" s="134"/>
      <c r="H1590" s="134" t="s">
        <v>474</v>
      </c>
      <c r="I1590" s="137"/>
      <c r="J1590" s="47" t="str">
        <f t="shared" si="24"/>
        <v>15</v>
      </c>
    </row>
    <row r="1591" spans="1:10" ht="15.75" hidden="1">
      <c r="A1591" s="134">
        <v>29</v>
      </c>
      <c r="B1591" s="147" t="s">
        <v>1970</v>
      </c>
      <c r="C1591" s="153" t="s">
        <v>1971</v>
      </c>
      <c r="D1591" s="154" t="s">
        <v>745</v>
      </c>
      <c r="E1591" s="133" t="s">
        <v>797</v>
      </c>
      <c r="F1591" s="134" t="s">
        <v>1911</v>
      </c>
      <c r="G1591" s="134"/>
      <c r="H1591" s="134" t="s">
        <v>454</v>
      </c>
      <c r="I1591" s="137"/>
      <c r="J1591" s="47" t="str">
        <f t="shared" si="24"/>
        <v>15</v>
      </c>
    </row>
    <row r="1592" spans="1:10" ht="15.75" hidden="1">
      <c r="A1592" s="134">
        <v>30</v>
      </c>
      <c r="B1592" s="147" t="s">
        <v>1972</v>
      </c>
      <c r="C1592" s="153" t="s">
        <v>634</v>
      </c>
      <c r="D1592" s="154" t="s">
        <v>953</v>
      </c>
      <c r="E1592" s="133" t="s">
        <v>1973</v>
      </c>
      <c r="F1592" s="134" t="s">
        <v>1911</v>
      </c>
      <c r="G1592" s="134"/>
      <c r="H1592" s="134" t="s">
        <v>474</v>
      </c>
      <c r="I1592" s="137"/>
      <c r="J1592" s="47" t="str">
        <f t="shared" si="24"/>
        <v>15</v>
      </c>
    </row>
    <row r="1593" spans="1:10" ht="15.75" hidden="1">
      <c r="A1593" s="134">
        <v>31</v>
      </c>
      <c r="B1593" s="147" t="s">
        <v>1974</v>
      </c>
      <c r="C1593" s="153" t="s">
        <v>682</v>
      </c>
      <c r="D1593" s="154" t="s">
        <v>759</v>
      </c>
      <c r="E1593" s="133" t="s">
        <v>1975</v>
      </c>
      <c r="F1593" s="134" t="s">
        <v>1911</v>
      </c>
      <c r="G1593" s="134"/>
      <c r="H1593" s="134" t="s">
        <v>454</v>
      </c>
      <c r="I1593" s="137"/>
      <c r="J1593" s="47" t="str">
        <f t="shared" si="24"/>
        <v>15</v>
      </c>
    </row>
    <row r="1594" spans="1:10" ht="15.75" hidden="1">
      <c r="A1594" s="134">
        <v>32</v>
      </c>
      <c r="B1594" s="147" t="s">
        <v>1976</v>
      </c>
      <c r="C1594" s="153" t="s">
        <v>1977</v>
      </c>
      <c r="D1594" s="154" t="s">
        <v>763</v>
      </c>
      <c r="E1594" s="133" t="s">
        <v>1157</v>
      </c>
      <c r="F1594" s="134" t="s">
        <v>1911</v>
      </c>
      <c r="G1594" s="134"/>
      <c r="H1594" s="134" t="s">
        <v>454</v>
      </c>
      <c r="I1594" s="137"/>
      <c r="J1594" s="47" t="str">
        <f t="shared" si="24"/>
        <v>15</v>
      </c>
    </row>
    <row r="1595" spans="1:10" ht="15.75" hidden="1">
      <c r="A1595" s="134">
        <v>33</v>
      </c>
      <c r="B1595" s="147" t="s">
        <v>1978</v>
      </c>
      <c r="C1595" s="153" t="s">
        <v>1731</v>
      </c>
      <c r="D1595" s="154" t="s">
        <v>1979</v>
      </c>
      <c r="E1595" s="133" t="s">
        <v>1980</v>
      </c>
      <c r="F1595" s="134" t="s">
        <v>1911</v>
      </c>
      <c r="G1595" s="134"/>
      <c r="H1595" s="134" t="s">
        <v>474</v>
      </c>
      <c r="I1595" s="137"/>
      <c r="J1595" s="47" t="str">
        <f t="shared" si="24"/>
        <v>15</v>
      </c>
    </row>
    <row r="1596" spans="1:10" ht="15.75" hidden="1">
      <c r="A1596" s="134">
        <v>34</v>
      </c>
      <c r="B1596" s="147" t="s">
        <v>1981</v>
      </c>
      <c r="C1596" s="153" t="s">
        <v>659</v>
      </c>
      <c r="D1596" s="154" t="s">
        <v>775</v>
      </c>
      <c r="E1596" s="133" t="s">
        <v>676</v>
      </c>
      <c r="F1596" s="134" t="s">
        <v>1911</v>
      </c>
      <c r="G1596" s="134"/>
      <c r="H1596" s="134" t="s">
        <v>474</v>
      </c>
      <c r="I1596" s="137"/>
      <c r="J1596" s="47" t="str">
        <f t="shared" si="24"/>
        <v>15</v>
      </c>
    </row>
    <row r="1597" spans="1:10" ht="15.75" hidden="1">
      <c r="A1597" s="134">
        <v>35</v>
      </c>
      <c r="B1597" s="147" t="s">
        <v>1982</v>
      </c>
      <c r="C1597" s="153" t="s">
        <v>1983</v>
      </c>
      <c r="D1597" s="154" t="s">
        <v>775</v>
      </c>
      <c r="E1597" s="133" t="s">
        <v>967</v>
      </c>
      <c r="F1597" s="134" t="s">
        <v>1911</v>
      </c>
      <c r="G1597" s="134"/>
      <c r="H1597" s="134" t="s">
        <v>474</v>
      </c>
      <c r="I1597" s="137"/>
      <c r="J1597" s="47" t="str">
        <f t="shared" si="24"/>
        <v>15</v>
      </c>
    </row>
    <row r="1598" spans="1:10" ht="15.75" hidden="1">
      <c r="A1598" s="134">
        <v>36</v>
      </c>
      <c r="B1598" s="147" t="s">
        <v>1984</v>
      </c>
      <c r="C1598" s="153" t="s">
        <v>542</v>
      </c>
      <c r="D1598" s="154" t="s">
        <v>783</v>
      </c>
      <c r="E1598" s="133" t="s">
        <v>1425</v>
      </c>
      <c r="F1598" s="134" t="s">
        <v>1911</v>
      </c>
      <c r="G1598" s="134"/>
      <c r="H1598" s="134" t="s">
        <v>474</v>
      </c>
      <c r="I1598" s="137"/>
      <c r="J1598" s="47" t="str">
        <f t="shared" si="24"/>
        <v>15</v>
      </c>
    </row>
    <row r="1599" spans="1:10" ht="15.75" hidden="1">
      <c r="A1599" s="134">
        <v>37</v>
      </c>
      <c r="B1599" s="147" t="s">
        <v>1985</v>
      </c>
      <c r="C1599" s="153" t="s">
        <v>1986</v>
      </c>
      <c r="D1599" s="154" t="s">
        <v>1987</v>
      </c>
      <c r="E1599" s="133" t="s">
        <v>1988</v>
      </c>
      <c r="F1599" s="134" t="s">
        <v>1911</v>
      </c>
      <c r="G1599" s="134"/>
      <c r="H1599" s="134" t="s">
        <v>454</v>
      </c>
      <c r="I1599" s="137"/>
      <c r="J1599" s="47" t="str">
        <f t="shared" si="24"/>
        <v>15</v>
      </c>
    </row>
    <row r="1600" spans="1:10" ht="15.75" hidden="1">
      <c r="A1600" s="134">
        <v>38</v>
      </c>
      <c r="B1600" s="147" t="s">
        <v>1989</v>
      </c>
      <c r="C1600" s="153" t="s">
        <v>503</v>
      </c>
      <c r="D1600" s="154" t="s">
        <v>1990</v>
      </c>
      <c r="E1600" s="133" t="s">
        <v>1143</v>
      </c>
      <c r="F1600" s="134" t="s">
        <v>1911</v>
      </c>
      <c r="G1600" s="134"/>
      <c r="H1600" s="134" t="s">
        <v>454</v>
      </c>
      <c r="I1600" s="137"/>
      <c r="J1600" s="47" t="str">
        <f t="shared" si="24"/>
        <v>15</v>
      </c>
    </row>
    <row r="1601" spans="1:10" ht="15.75" hidden="1">
      <c r="A1601" s="134">
        <v>39</v>
      </c>
      <c r="B1601" s="147" t="s">
        <v>1991</v>
      </c>
      <c r="C1601" s="153" t="s">
        <v>1992</v>
      </c>
      <c r="D1601" s="154" t="s">
        <v>591</v>
      </c>
      <c r="E1601" s="133" t="s">
        <v>1993</v>
      </c>
      <c r="F1601" s="134" t="s">
        <v>1911</v>
      </c>
      <c r="G1601" s="134"/>
      <c r="H1601" s="134" t="s">
        <v>474</v>
      </c>
      <c r="I1601" s="137"/>
      <c r="J1601" s="47" t="str">
        <f t="shared" si="24"/>
        <v>15</v>
      </c>
    </row>
    <row r="1602" spans="1:10" ht="15.75" hidden="1">
      <c r="A1602" s="134">
        <v>40</v>
      </c>
      <c r="B1602" s="147" t="s">
        <v>1994</v>
      </c>
      <c r="C1602" s="153" t="s">
        <v>610</v>
      </c>
      <c r="D1602" s="154" t="s">
        <v>1995</v>
      </c>
      <c r="E1602" s="133" t="s">
        <v>1600</v>
      </c>
      <c r="F1602" s="134" t="s">
        <v>1911</v>
      </c>
      <c r="G1602" s="134"/>
      <c r="H1602" s="134" t="s">
        <v>474</v>
      </c>
      <c r="I1602" s="137"/>
      <c r="J1602" s="47" t="str">
        <f t="shared" si="24"/>
        <v>15</v>
      </c>
    </row>
    <row r="1603" spans="1:10" ht="15.75" hidden="1">
      <c r="A1603" s="134">
        <v>41</v>
      </c>
      <c r="B1603" s="147" t="s">
        <v>1996</v>
      </c>
      <c r="C1603" s="153" t="s">
        <v>1997</v>
      </c>
      <c r="D1603" s="154" t="s">
        <v>809</v>
      </c>
      <c r="E1603" s="133" t="s">
        <v>749</v>
      </c>
      <c r="F1603" s="134" t="s">
        <v>1911</v>
      </c>
      <c r="G1603" s="134"/>
      <c r="H1603" s="134" t="s">
        <v>474</v>
      </c>
      <c r="I1603" s="137"/>
      <c r="J1603" s="47" t="str">
        <f t="shared" ref="J1603:J1666" si="25">LEFT(F1603,2)</f>
        <v>15</v>
      </c>
    </row>
    <row r="1604" spans="1:10" ht="15.75" hidden="1">
      <c r="A1604" s="134">
        <v>42</v>
      </c>
      <c r="B1604" s="147" t="s">
        <v>1998</v>
      </c>
      <c r="C1604" s="153" t="s">
        <v>1999</v>
      </c>
      <c r="D1604" s="154" t="s">
        <v>809</v>
      </c>
      <c r="E1604" s="133" t="s">
        <v>2000</v>
      </c>
      <c r="F1604" s="134" t="s">
        <v>1911</v>
      </c>
      <c r="G1604" s="134"/>
      <c r="H1604" s="134" t="s">
        <v>474</v>
      </c>
      <c r="I1604" s="137"/>
      <c r="J1604" s="47" t="str">
        <f t="shared" si="25"/>
        <v>15</v>
      </c>
    </row>
    <row r="1605" spans="1:10" ht="15.75" hidden="1">
      <c r="A1605" s="134">
        <v>43</v>
      </c>
      <c r="B1605" s="147" t="s">
        <v>2001</v>
      </c>
      <c r="C1605" s="153" t="s">
        <v>2002</v>
      </c>
      <c r="D1605" s="154" t="s">
        <v>615</v>
      </c>
      <c r="E1605" s="133" t="s">
        <v>2003</v>
      </c>
      <c r="F1605" s="134" t="s">
        <v>1911</v>
      </c>
      <c r="G1605" s="134"/>
      <c r="H1605" s="134" t="s">
        <v>454</v>
      </c>
      <c r="I1605" s="138" t="s">
        <v>2004</v>
      </c>
      <c r="J1605" s="47" t="str">
        <f t="shared" si="25"/>
        <v>15</v>
      </c>
    </row>
    <row r="1606" spans="1:10" ht="15.75" hidden="1">
      <c r="A1606" s="134">
        <v>44</v>
      </c>
      <c r="B1606" s="147" t="s">
        <v>2005</v>
      </c>
      <c r="C1606" s="153" t="s">
        <v>1026</v>
      </c>
      <c r="D1606" s="154" t="s">
        <v>1329</v>
      </c>
      <c r="E1606" s="133" t="s">
        <v>2006</v>
      </c>
      <c r="F1606" s="134" t="s">
        <v>1911</v>
      </c>
      <c r="G1606" s="134"/>
      <c r="H1606" s="134" t="s">
        <v>474</v>
      </c>
      <c r="I1606" s="137"/>
      <c r="J1606" s="47" t="str">
        <f t="shared" si="25"/>
        <v>15</v>
      </c>
    </row>
    <row r="1607" spans="1:10" ht="15.75" hidden="1">
      <c r="A1607" s="134">
        <v>45</v>
      </c>
      <c r="B1607" s="147" t="s">
        <v>2007</v>
      </c>
      <c r="C1607" s="153" t="s">
        <v>2008</v>
      </c>
      <c r="D1607" s="154" t="s">
        <v>1877</v>
      </c>
      <c r="E1607" s="133" t="s">
        <v>749</v>
      </c>
      <c r="F1607" s="134" t="s">
        <v>1911</v>
      </c>
      <c r="G1607" s="134"/>
      <c r="H1607" s="134" t="s">
        <v>474</v>
      </c>
      <c r="I1607" s="137"/>
      <c r="J1607" s="47" t="str">
        <f t="shared" si="25"/>
        <v>15</v>
      </c>
    </row>
    <row r="1608" spans="1:10" ht="15.75" hidden="1">
      <c r="A1608" s="134">
        <v>46</v>
      </c>
      <c r="B1608" s="147" t="s">
        <v>2009</v>
      </c>
      <c r="C1608" s="153" t="s">
        <v>2010</v>
      </c>
      <c r="D1608" s="154" t="s">
        <v>821</v>
      </c>
      <c r="E1608" s="133" t="s">
        <v>2011</v>
      </c>
      <c r="F1608" s="134" t="s">
        <v>1911</v>
      </c>
      <c r="G1608" s="134"/>
      <c r="H1608" s="134" t="s">
        <v>454</v>
      </c>
      <c r="I1608" s="137"/>
      <c r="J1608" s="47" t="str">
        <f t="shared" si="25"/>
        <v>15</v>
      </c>
    </row>
    <row r="1609" spans="1:10" ht="15.75" hidden="1">
      <c r="A1609" s="134">
        <v>47</v>
      </c>
      <c r="B1609" s="147" t="s">
        <v>2012</v>
      </c>
      <c r="C1609" s="153" t="s">
        <v>2013</v>
      </c>
      <c r="D1609" s="154" t="s">
        <v>631</v>
      </c>
      <c r="E1609" s="133" t="s">
        <v>2014</v>
      </c>
      <c r="F1609" s="134" t="s">
        <v>1911</v>
      </c>
      <c r="G1609" s="134"/>
      <c r="H1609" s="134" t="s">
        <v>474</v>
      </c>
      <c r="I1609" s="137"/>
      <c r="J1609" s="47" t="str">
        <f t="shared" si="25"/>
        <v>15</v>
      </c>
    </row>
    <row r="1610" spans="1:10" ht="15.75" hidden="1">
      <c r="A1610" s="134">
        <v>48</v>
      </c>
      <c r="B1610" s="147" t="s">
        <v>2015</v>
      </c>
      <c r="C1610" s="153" t="s">
        <v>2016</v>
      </c>
      <c r="D1610" s="154" t="s">
        <v>1743</v>
      </c>
      <c r="E1610" s="133" t="s">
        <v>1293</v>
      </c>
      <c r="F1610" s="134" t="s">
        <v>1911</v>
      </c>
      <c r="G1610" s="134"/>
      <c r="H1610" s="134" t="s">
        <v>474</v>
      </c>
      <c r="I1610" s="137"/>
      <c r="J1610" s="47" t="str">
        <f t="shared" si="25"/>
        <v>15</v>
      </c>
    </row>
    <row r="1611" spans="1:10" ht="15.75" hidden="1">
      <c r="A1611" s="134">
        <v>49</v>
      </c>
      <c r="B1611" s="147" t="s">
        <v>2017</v>
      </c>
      <c r="C1611" s="153" t="s">
        <v>1507</v>
      </c>
      <c r="D1611" s="154" t="s">
        <v>650</v>
      </c>
      <c r="E1611" s="133" t="s">
        <v>533</v>
      </c>
      <c r="F1611" s="134" t="s">
        <v>1911</v>
      </c>
      <c r="G1611" s="134"/>
      <c r="H1611" s="134" t="s">
        <v>474</v>
      </c>
      <c r="I1611" s="137"/>
      <c r="J1611" s="47" t="str">
        <f t="shared" si="25"/>
        <v>15</v>
      </c>
    </row>
    <row r="1612" spans="1:10" ht="15.75" hidden="1">
      <c r="A1612" s="134">
        <v>50</v>
      </c>
      <c r="B1612" s="147" t="s">
        <v>2018</v>
      </c>
      <c r="C1612" s="153" t="s">
        <v>2019</v>
      </c>
      <c r="D1612" s="154" t="s">
        <v>844</v>
      </c>
      <c r="E1612" s="133" t="s">
        <v>1361</v>
      </c>
      <c r="F1612" s="134" t="s">
        <v>1911</v>
      </c>
      <c r="G1612" s="134"/>
      <c r="H1612" s="134" t="s">
        <v>474</v>
      </c>
      <c r="I1612" s="137"/>
      <c r="J1612" s="47" t="str">
        <f t="shared" si="25"/>
        <v>15</v>
      </c>
    </row>
    <row r="1613" spans="1:10" ht="15.75" hidden="1">
      <c r="A1613" s="134">
        <v>51</v>
      </c>
      <c r="B1613" s="147" t="s">
        <v>2020</v>
      </c>
      <c r="C1613" s="153" t="s">
        <v>649</v>
      </c>
      <c r="D1613" s="154" t="s">
        <v>844</v>
      </c>
      <c r="E1613" s="133" t="s">
        <v>703</v>
      </c>
      <c r="F1613" s="134" t="s">
        <v>1911</v>
      </c>
      <c r="G1613" s="135" t="s">
        <v>43</v>
      </c>
      <c r="H1613" s="134" t="s">
        <v>454</v>
      </c>
      <c r="I1613" s="137"/>
      <c r="J1613" s="47" t="str">
        <f t="shared" si="25"/>
        <v>15</v>
      </c>
    </row>
    <row r="1614" spans="1:10" ht="15.75" hidden="1">
      <c r="A1614" s="134">
        <v>52</v>
      </c>
      <c r="B1614" s="147" t="s">
        <v>2021</v>
      </c>
      <c r="C1614" s="153" t="s">
        <v>1792</v>
      </c>
      <c r="D1614" s="154" t="s">
        <v>850</v>
      </c>
      <c r="E1614" s="133" t="s">
        <v>1500</v>
      </c>
      <c r="F1614" s="134" t="s">
        <v>1911</v>
      </c>
      <c r="G1614" s="134"/>
      <c r="H1614" s="134" t="s">
        <v>474</v>
      </c>
      <c r="I1614" s="137"/>
      <c r="J1614" s="47" t="str">
        <f t="shared" si="25"/>
        <v>15</v>
      </c>
    </row>
    <row r="1615" spans="1:10" ht="15.75" hidden="1">
      <c r="A1615" s="134">
        <v>53</v>
      </c>
      <c r="B1615" s="147" t="s">
        <v>2022</v>
      </c>
      <c r="C1615" s="153" t="s">
        <v>2023</v>
      </c>
      <c r="D1615" s="154" t="s">
        <v>850</v>
      </c>
      <c r="E1615" s="133" t="s">
        <v>2024</v>
      </c>
      <c r="F1615" s="134" t="s">
        <v>1911</v>
      </c>
      <c r="G1615" s="134"/>
      <c r="H1615" s="134" t="s">
        <v>474</v>
      </c>
      <c r="I1615" s="138" t="s">
        <v>1158</v>
      </c>
      <c r="J1615" s="47" t="str">
        <f t="shared" si="25"/>
        <v>15</v>
      </c>
    </row>
    <row r="1616" spans="1:10" ht="15.75" hidden="1">
      <c r="A1616" s="134">
        <v>54</v>
      </c>
      <c r="B1616" s="147" t="s">
        <v>2025</v>
      </c>
      <c r="C1616" s="153" t="s">
        <v>2026</v>
      </c>
      <c r="D1616" s="154" t="s">
        <v>656</v>
      </c>
      <c r="E1616" s="133" t="s">
        <v>1925</v>
      </c>
      <c r="F1616" s="134" t="s">
        <v>1911</v>
      </c>
      <c r="G1616" s="134"/>
      <c r="H1616" s="134" t="s">
        <v>474</v>
      </c>
      <c r="I1616" s="137"/>
      <c r="J1616" s="47" t="str">
        <f t="shared" si="25"/>
        <v>15</v>
      </c>
    </row>
    <row r="1617" spans="1:10" ht="15.75" hidden="1">
      <c r="A1617" s="134">
        <v>55</v>
      </c>
      <c r="B1617" s="147" t="s">
        <v>2027</v>
      </c>
      <c r="C1617" s="153" t="s">
        <v>884</v>
      </c>
      <c r="D1617" s="154" t="s">
        <v>862</v>
      </c>
      <c r="E1617" s="133" t="s">
        <v>2028</v>
      </c>
      <c r="F1617" s="134" t="s">
        <v>1911</v>
      </c>
      <c r="G1617" s="134"/>
      <c r="H1617" s="134" t="s">
        <v>454</v>
      </c>
      <c r="I1617" s="137"/>
      <c r="J1617" s="47" t="str">
        <f t="shared" si="25"/>
        <v>15</v>
      </c>
    </row>
    <row r="1618" spans="1:10" ht="15.75" hidden="1">
      <c r="A1618" s="134">
        <v>56</v>
      </c>
      <c r="B1618" s="147" t="s">
        <v>2029</v>
      </c>
      <c r="C1618" s="153" t="s">
        <v>2030</v>
      </c>
      <c r="D1618" s="154" t="s">
        <v>862</v>
      </c>
      <c r="E1618" s="133" t="s">
        <v>2031</v>
      </c>
      <c r="F1618" s="134" t="s">
        <v>1911</v>
      </c>
      <c r="G1618" s="134"/>
      <c r="H1618" s="134" t="s">
        <v>474</v>
      </c>
      <c r="I1618" s="137"/>
      <c r="J1618" s="47" t="str">
        <f t="shared" si="25"/>
        <v>15</v>
      </c>
    </row>
    <row r="1619" spans="1:10" ht="15.75" hidden="1">
      <c r="A1619" s="134">
        <v>57</v>
      </c>
      <c r="B1619" s="147" t="s">
        <v>2032</v>
      </c>
      <c r="C1619" s="153" t="s">
        <v>2033</v>
      </c>
      <c r="D1619" s="154" t="s">
        <v>1046</v>
      </c>
      <c r="E1619" s="133" t="s">
        <v>2034</v>
      </c>
      <c r="F1619" s="134" t="s">
        <v>1911</v>
      </c>
      <c r="G1619" s="134"/>
      <c r="H1619" s="134" t="s">
        <v>474</v>
      </c>
      <c r="I1619" s="137"/>
      <c r="J1619" s="47" t="str">
        <f t="shared" si="25"/>
        <v>15</v>
      </c>
    </row>
    <row r="1620" spans="1:10" ht="15.75" hidden="1">
      <c r="A1620" s="134">
        <v>1</v>
      </c>
      <c r="B1620" s="147" t="s">
        <v>2035</v>
      </c>
      <c r="C1620" s="153" t="s">
        <v>1203</v>
      </c>
      <c r="D1620" s="154" t="s">
        <v>460</v>
      </c>
      <c r="E1620" s="133" t="s">
        <v>1702</v>
      </c>
      <c r="F1620" s="136" t="s">
        <v>373</v>
      </c>
      <c r="G1620" s="134"/>
      <c r="H1620" s="134" t="s">
        <v>474</v>
      </c>
      <c r="I1620" s="137"/>
      <c r="J1620" s="47" t="str">
        <f t="shared" si="25"/>
        <v>15</v>
      </c>
    </row>
    <row r="1621" spans="1:10" ht="15.75" hidden="1">
      <c r="A1621" s="134">
        <v>2</v>
      </c>
      <c r="B1621" s="147" t="s">
        <v>2036</v>
      </c>
      <c r="C1621" s="153" t="s">
        <v>1452</v>
      </c>
      <c r="D1621" s="154" t="s">
        <v>460</v>
      </c>
      <c r="E1621" s="133" t="s">
        <v>2037</v>
      </c>
      <c r="F1621" s="134" t="s">
        <v>373</v>
      </c>
      <c r="G1621" s="134"/>
      <c r="H1621" s="134" t="s">
        <v>454</v>
      </c>
      <c r="I1621" s="137"/>
      <c r="J1621" s="47" t="str">
        <f t="shared" si="25"/>
        <v>15</v>
      </c>
    </row>
    <row r="1622" spans="1:10" ht="15.75" hidden="1">
      <c r="A1622" s="134">
        <v>3</v>
      </c>
      <c r="B1622" s="147" t="s">
        <v>2038</v>
      </c>
      <c r="C1622" s="153" t="s">
        <v>1332</v>
      </c>
      <c r="D1622" s="154" t="s">
        <v>468</v>
      </c>
      <c r="E1622" s="133" t="s">
        <v>1735</v>
      </c>
      <c r="F1622" s="134" t="s">
        <v>373</v>
      </c>
      <c r="G1622" s="134"/>
      <c r="H1622" s="134" t="s">
        <v>474</v>
      </c>
      <c r="I1622" s="137"/>
      <c r="J1622" s="47" t="str">
        <f t="shared" si="25"/>
        <v>15</v>
      </c>
    </row>
    <row r="1623" spans="1:10" ht="15.75" hidden="1">
      <c r="A1623" s="134">
        <v>4</v>
      </c>
      <c r="B1623" s="147" t="s">
        <v>2039</v>
      </c>
      <c r="C1623" s="153" t="s">
        <v>1087</v>
      </c>
      <c r="D1623" s="154" t="s">
        <v>1920</v>
      </c>
      <c r="E1623" s="133" t="s">
        <v>1688</v>
      </c>
      <c r="F1623" s="134" t="s">
        <v>373</v>
      </c>
      <c r="G1623" s="134"/>
      <c r="H1623" s="134" t="s">
        <v>474</v>
      </c>
      <c r="I1623" s="137"/>
      <c r="J1623" s="47" t="str">
        <f t="shared" si="25"/>
        <v>15</v>
      </c>
    </row>
    <row r="1624" spans="1:10" ht="15.75" hidden="1">
      <c r="A1624" s="134">
        <v>5</v>
      </c>
      <c r="B1624" s="147" t="s">
        <v>2040</v>
      </c>
      <c r="C1624" s="153" t="s">
        <v>2041</v>
      </c>
      <c r="D1624" s="154" t="s">
        <v>1079</v>
      </c>
      <c r="E1624" s="133" t="s">
        <v>2042</v>
      </c>
      <c r="F1624" s="134" t="s">
        <v>373</v>
      </c>
      <c r="G1624" s="134"/>
      <c r="H1624" s="134" t="s">
        <v>454</v>
      </c>
      <c r="I1624" s="137"/>
      <c r="J1624" s="47" t="str">
        <f t="shared" si="25"/>
        <v>15</v>
      </c>
    </row>
    <row r="1625" spans="1:10" ht="15.75" hidden="1">
      <c r="A1625" s="134">
        <v>6</v>
      </c>
      <c r="B1625" s="147" t="s">
        <v>2043</v>
      </c>
      <c r="C1625" s="153" t="s">
        <v>2044</v>
      </c>
      <c r="D1625" s="154" t="s">
        <v>695</v>
      </c>
      <c r="E1625" s="133" t="s">
        <v>2045</v>
      </c>
      <c r="F1625" s="134" t="s">
        <v>373</v>
      </c>
      <c r="G1625" s="134"/>
      <c r="H1625" s="134" t="s">
        <v>474</v>
      </c>
      <c r="I1625" s="137"/>
      <c r="J1625" s="47" t="str">
        <f t="shared" si="25"/>
        <v>15</v>
      </c>
    </row>
    <row r="1626" spans="1:10" ht="15.75" hidden="1">
      <c r="A1626" s="134">
        <v>7</v>
      </c>
      <c r="B1626" s="147" t="s">
        <v>2046</v>
      </c>
      <c r="C1626" s="153" t="s">
        <v>2047</v>
      </c>
      <c r="D1626" s="154" t="s">
        <v>706</v>
      </c>
      <c r="E1626" s="133" t="s">
        <v>1336</v>
      </c>
      <c r="F1626" s="134" t="s">
        <v>373</v>
      </c>
      <c r="G1626" s="134"/>
      <c r="H1626" s="134" t="s">
        <v>454</v>
      </c>
      <c r="I1626" s="137"/>
      <c r="J1626" s="47" t="str">
        <f t="shared" si="25"/>
        <v>15</v>
      </c>
    </row>
    <row r="1627" spans="1:10" ht="15.75" hidden="1">
      <c r="A1627" s="134">
        <v>8</v>
      </c>
      <c r="B1627" s="147" t="s">
        <v>2048</v>
      </c>
      <c r="C1627" s="153" t="s">
        <v>2049</v>
      </c>
      <c r="D1627" s="154" t="s">
        <v>497</v>
      </c>
      <c r="E1627" s="133" t="s">
        <v>657</v>
      </c>
      <c r="F1627" s="134" t="s">
        <v>373</v>
      </c>
      <c r="G1627" s="134"/>
      <c r="H1627" s="134" t="s">
        <v>474</v>
      </c>
      <c r="I1627" s="137"/>
      <c r="J1627" s="47" t="str">
        <f t="shared" si="25"/>
        <v>15</v>
      </c>
    </row>
    <row r="1628" spans="1:10" ht="15.75" hidden="1">
      <c r="A1628" s="134">
        <v>9</v>
      </c>
      <c r="B1628" s="147" t="s">
        <v>2050</v>
      </c>
      <c r="C1628" s="153" t="s">
        <v>614</v>
      </c>
      <c r="D1628" s="154" t="s">
        <v>507</v>
      </c>
      <c r="E1628" s="133" t="s">
        <v>2051</v>
      </c>
      <c r="F1628" s="134" t="s">
        <v>373</v>
      </c>
      <c r="G1628" s="134"/>
      <c r="H1628" s="134" t="s">
        <v>454</v>
      </c>
      <c r="I1628" s="137"/>
      <c r="J1628" s="47" t="str">
        <f t="shared" si="25"/>
        <v>15</v>
      </c>
    </row>
    <row r="1629" spans="1:10" ht="15.75" hidden="1">
      <c r="A1629" s="134">
        <v>10</v>
      </c>
      <c r="B1629" s="147" t="s">
        <v>2052</v>
      </c>
      <c r="C1629" s="153" t="s">
        <v>2053</v>
      </c>
      <c r="D1629" s="154" t="s">
        <v>511</v>
      </c>
      <c r="E1629" s="133" t="s">
        <v>736</v>
      </c>
      <c r="F1629" s="134" t="s">
        <v>373</v>
      </c>
      <c r="G1629" s="134"/>
      <c r="H1629" s="134" t="s">
        <v>474</v>
      </c>
      <c r="I1629" s="137"/>
      <c r="J1629" s="47" t="str">
        <f t="shared" si="25"/>
        <v>15</v>
      </c>
    </row>
    <row r="1630" spans="1:10" ht="15.75" hidden="1">
      <c r="A1630" s="134">
        <v>11</v>
      </c>
      <c r="B1630" s="147" t="s">
        <v>2054</v>
      </c>
      <c r="C1630" s="153" t="s">
        <v>927</v>
      </c>
      <c r="D1630" s="154" t="s">
        <v>518</v>
      </c>
      <c r="E1630" s="133" t="s">
        <v>494</v>
      </c>
      <c r="F1630" s="134" t="s">
        <v>373</v>
      </c>
      <c r="G1630" s="134"/>
      <c r="H1630" s="134" t="s">
        <v>454</v>
      </c>
      <c r="I1630" s="137"/>
      <c r="J1630" s="47" t="str">
        <f t="shared" si="25"/>
        <v>15</v>
      </c>
    </row>
    <row r="1631" spans="1:10" ht="15.75" hidden="1">
      <c r="A1631" s="134">
        <v>12</v>
      </c>
      <c r="B1631" s="147" t="s">
        <v>2055</v>
      </c>
      <c r="C1631" s="153" t="s">
        <v>2056</v>
      </c>
      <c r="D1631" s="154" t="s">
        <v>532</v>
      </c>
      <c r="E1631" s="133" t="s">
        <v>2057</v>
      </c>
      <c r="F1631" s="134" t="s">
        <v>373</v>
      </c>
      <c r="G1631" s="134"/>
      <c r="H1631" s="134" t="s">
        <v>454</v>
      </c>
      <c r="I1631" s="137"/>
      <c r="J1631" s="47" t="str">
        <f t="shared" si="25"/>
        <v>15</v>
      </c>
    </row>
    <row r="1632" spans="1:10" ht="15.75" hidden="1">
      <c r="A1632" s="134">
        <v>13</v>
      </c>
      <c r="B1632" s="147" t="s">
        <v>2058</v>
      </c>
      <c r="C1632" s="153" t="s">
        <v>649</v>
      </c>
      <c r="D1632" s="154" t="s">
        <v>532</v>
      </c>
      <c r="E1632" s="133" t="s">
        <v>2059</v>
      </c>
      <c r="F1632" s="134" t="s">
        <v>373</v>
      </c>
      <c r="G1632" s="134"/>
      <c r="H1632" s="134" t="s">
        <v>454</v>
      </c>
      <c r="I1632" s="137"/>
      <c r="J1632" s="47" t="str">
        <f t="shared" si="25"/>
        <v>15</v>
      </c>
    </row>
    <row r="1633" spans="1:10" ht="15.75" hidden="1">
      <c r="A1633" s="134">
        <v>14</v>
      </c>
      <c r="B1633" s="147" t="s">
        <v>2060</v>
      </c>
      <c r="C1633" s="153" t="s">
        <v>2061</v>
      </c>
      <c r="D1633" s="154" t="s">
        <v>543</v>
      </c>
      <c r="E1633" s="133" t="s">
        <v>2045</v>
      </c>
      <c r="F1633" s="134" t="s">
        <v>373</v>
      </c>
      <c r="G1633" s="134"/>
      <c r="H1633" s="134" t="s">
        <v>474</v>
      </c>
      <c r="I1633" s="137"/>
      <c r="J1633" s="47" t="str">
        <f t="shared" si="25"/>
        <v>15</v>
      </c>
    </row>
    <row r="1634" spans="1:10" ht="15.75" hidden="1">
      <c r="A1634" s="134">
        <v>15</v>
      </c>
      <c r="B1634" s="147" t="s">
        <v>2062</v>
      </c>
      <c r="C1634" s="153" t="s">
        <v>2063</v>
      </c>
      <c r="D1634" s="154" t="s">
        <v>557</v>
      </c>
      <c r="E1634" s="133" t="s">
        <v>2064</v>
      </c>
      <c r="F1634" s="134" t="s">
        <v>373</v>
      </c>
      <c r="G1634" s="135" t="s">
        <v>604</v>
      </c>
      <c r="H1634" s="134" t="s">
        <v>474</v>
      </c>
      <c r="I1634" s="137"/>
      <c r="J1634" s="47" t="str">
        <f t="shared" si="25"/>
        <v>15</v>
      </c>
    </row>
    <row r="1635" spans="1:10" ht="15.75" hidden="1">
      <c r="A1635" s="134">
        <v>16</v>
      </c>
      <c r="B1635" s="147" t="s">
        <v>2065</v>
      </c>
      <c r="C1635" s="153" t="s">
        <v>2066</v>
      </c>
      <c r="D1635" s="154" t="s">
        <v>2067</v>
      </c>
      <c r="E1635" s="133" t="s">
        <v>2042</v>
      </c>
      <c r="F1635" s="134" t="s">
        <v>373</v>
      </c>
      <c r="G1635" s="135" t="s">
        <v>483</v>
      </c>
      <c r="H1635" s="134" t="s">
        <v>474</v>
      </c>
      <c r="I1635" s="137"/>
      <c r="J1635" s="47" t="str">
        <f t="shared" si="25"/>
        <v>15</v>
      </c>
    </row>
    <row r="1636" spans="1:10" ht="15.75" hidden="1">
      <c r="A1636" s="134">
        <v>17</v>
      </c>
      <c r="B1636" s="147" t="s">
        <v>2068</v>
      </c>
      <c r="C1636" s="153" t="s">
        <v>1611</v>
      </c>
      <c r="D1636" s="154" t="s">
        <v>2067</v>
      </c>
      <c r="E1636" s="133" t="s">
        <v>1771</v>
      </c>
      <c r="F1636" s="134" t="s">
        <v>373</v>
      </c>
      <c r="G1636" s="134"/>
      <c r="H1636" s="134" t="s">
        <v>474</v>
      </c>
      <c r="I1636" s="137"/>
      <c r="J1636" s="47" t="str">
        <f t="shared" si="25"/>
        <v>15</v>
      </c>
    </row>
    <row r="1637" spans="1:10" ht="15.75" hidden="1">
      <c r="A1637" s="134">
        <v>18</v>
      </c>
      <c r="B1637" s="147" t="s">
        <v>2069</v>
      </c>
      <c r="C1637" s="153" t="s">
        <v>2070</v>
      </c>
      <c r="D1637" s="154" t="s">
        <v>945</v>
      </c>
      <c r="E1637" s="133" t="s">
        <v>2071</v>
      </c>
      <c r="F1637" s="134" t="s">
        <v>373</v>
      </c>
      <c r="G1637" s="134"/>
      <c r="H1637" s="134" t="s">
        <v>474</v>
      </c>
      <c r="I1637" s="137"/>
      <c r="J1637" s="47" t="str">
        <f t="shared" si="25"/>
        <v>15</v>
      </c>
    </row>
    <row r="1638" spans="1:10" ht="15.75" hidden="1">
      <c r="A1638" s="134">
        <v>19</v>
      </c>
      <c r="B1638" s="147" t="s">
        <v>2072</v>
      </c>
      <c r="C1638" s="153" t="s">
        <v>2073</v>
      </c>
      <c r="D1638" s="154" t="s">
        <v>745</v>
      </c>
      <c r="E1638" s="133" t="s">
        <v>2074</v>
      </c>
      <c r="F1638" s="134" t="s">
        <v>373</v>
      </c>
      <c r="G1638" s="134"/>
      <c r="H1638" s="134" t="s">
        <v>454</v>
      </c>
      <c r="I1638" s="137"/>
      <c r="J1638" s="47" t="str">
        <f t="shared" si="25"/>
        <v>15</v>
      </c>
    </row>
    <row r="1639" spans="1:10" ht="15.75" hidden="1">
      <c r="A1639" s="134">
        <v>20</v>
      </c>
      <c r="B1639" s="147" t="s">
        <v>2075</v>
      </c>
      <c r="C1639" s="153" t="s">
        <v>1220</v>
      </c>
      <c r="D1639" s="154" t="s">
        <v>953</v>
      </c>
      <c r="E1639" s="133" t="s">
        <v>2076</v>
      </c>
      <c r="F1639" s="134" t="s">
        <v>373</v>
      </c>
      <c r="G1639" s="134"/>
      <c r="H1639" s="134" t="s">
        <v>474</v>
      </c>
      <c r="I1639" s="138" t="s">
        <v>2077</v>
      </c>
      <c r="J1639" s="47" t="str">
        <f t="shared" si="25"/>
        <v>15</v>
      </c>
    </row>
    <row r="1640" spans="1:10" ht="15.75" hidden="1">
      <c r="A1640" s="134">
        <v>21</v>
      </c>
      <c r="B1640" s="147" t="s">
        <v>2078</v>
      </c>
      <c r="C1640" s="153" t="s">
        <v>1276</v>
      </c>
      <c r="D1640" s="154" t="s">
        <v>2079</v>
      </c>
      <c r="E1640" s="133" t="s">
        <v>951</v>
      </c>
      <c r="F1640" s="134" t="s">
        <v>373</v>
      </c>
      <c r="G1640" s="134"/>
      <c r="H1640" s="134" t="s">
        <v>474</v>
      </c>
      <c r="I1640" s="137"/>
      <c r="J1640" s="47" t="str">
        <f t="shared" si="25"/>
        <v>15</v>
      </c>
    </row>
    <row r="1641" spans="1:10" ht="15.75" hidden="1">
      <c r="A1641" s="134">
        <v>22</v>
      </c>
      <c r="B1641" s="147" t="s">
        <v>2080</v>
      </c>
      <c r="C1641" s="153" t="s">
        <v>2081</v>
      </c>
      <c r="D1641" s="154" t="s">
        <v>1580</v>
      </c>
      <c r="E1641" s="133" t="s">
        <v>2082</v>
      </c>
      <c r="F1641" s="134" t="s">
        <v>373</v>
      </c>
      <c r="G1641" s="134"/>
      <c r="H1641" s="134" t="s">
        <v>454</v>
      </c>
      <c r="I1641" s="137"/>
      <c r="J1641" s="47" t="str">
        <f t="shared" si="25"/>
        <v>15</v>
      </c>
    </row>
    <row r="1642" spans="1:10" ht="15.75" hidden="1">
      <c r="A1642" s="134">
        <v>23</v>
      </c>
      <c r="B1642" s="147" t="s">
        <v>2083</v>
      </c>
      <c r="C1642" s="153" t="s">
        <v>1977</v>
      </c>
      <c r="D1642" s="154" t="s">
        <v>960</v>
      </c>
      <c r="E1642" s="133" t="s">
        <v>2084</v>
      </c>
      <c r="F1642" s="134" t="s">
        <v>373</v>
      </c>
      <c r="G1642" s="134"/>
      <c r="H1642" s="134" t="s">
        <v>474</v>
      </c>
      <c r="I1642" s="137"/>
      <c r="J1642" s="47" t="str">
        <f t="shared" si="25"/>
        <v>15</v>
      </c>
    </row>
    <row r="1643" spans="1:10" ht="15.75" hidden="1">
      <c r="A1643" s="134">
        <v>24</v>
      </c>
      <c r="B1643" s="147" t="s">
        <v>2085</v>
      </c>
      <c r="C1643" s="153" t="s">
        <v>2086</v>
      </c>
      <c r="D1643" s="154" t="s">
        <v>2087</v>
      </c>
      <c r="E1643" s="133" t="s">
        <v>657</v>
      </c>
      <c r="F1643" s="134" t="s">
        <v>373</v>
      </c>
      <c r="G1643" s="134" t="s">
        <v>2088</v>
      </c>
      <c r="H1643" s="134" t="s">
        <v>474</v>
      </c>
      <c r="I1643" s="138" t="s">
        <v>43</v>
      </c>
      <c r="J1643" s="47" t="str">
        <f t="shared" si="25"/>
        <v>15</v>
      </c>
    </row>
    <row r="1644" spans="1:10" ht="15.75" hidden="1">
      <c r="A1644" s="134">
        <v>25</v>
      </c>
      <c r="B1644" s="147" t="s">
        <v>2089</v>
      </c>
      <c r="C1644" s="153" t="s">
        <v>861</v>
      </c>
      <c r="D1644" s="154" t="s">
        <v>775</v>
      </c>
      <c r="E1644" s="133" t="s">
        <v>2090</v>
      </c>
      <c r="F1644" s="134" t="s">
        <v>373</v>
      </c>
      <c r="G1644" s="134"/>
      <c r="H1644" s="134" t="s">
        <v>474</v>
      </c>
      <c r="I1644" s="137"/>
      <c r="J1644" s="47" t="str">
        <f t="shared" si="25"/>
        <v>15</v>
      </c>
    </row>
    <row r="1645" spans="1:10" ht="15.75" hidden="1">
      <c r="A1645" s="134">
        <v>26</v>
      </c>
      <c r="B1645" s="147" t="s">
        <v>2091</v>
      </c>
      <c r="C1645" s="153" t="s">
        <v>2092</v>
      </c>
      <c r="D1645" s="154" t="s">
        <v>2093</v>
      </c>
      <c r="E1645" s="133" t="s">
        <v>620</v>
      </c>
      <c r="F1645" s="134" t="s">
        <v>373</v>
      </c>
      <c r="G1645" s="134"/>
      <c r="H1645" s="134" t="s">
        <v>474</v>
      </c>
      <c r="I1645" s="137"/>
      <c r="J1645" s="47" t="str">
        <f t="shared" si="25"/>
        <v>15</v>
      </c>
    </row>
    <row r="1646" spans="1:10" ht="15.75" hidden="1">
      <c r="A1646" s="134">
        <v>27</v>
      </c>
      <c r="B1646" s="147" t="s">
        <v>2094</v>
      </c>
      <c r="C1646" s="153" t="s">
        <v>2095</v>
      </c>
      <c r="D1646" s="154" t="s">
        <v>595</v>
      </c>
      <c r="E1646" s="133" t="s">
        <v>473</v>
      </c>
      <c r="F1646" s="134" t="s">
        <v>373</v>
      </c>
      <c r="G1646" s="134"/>
      <c r="H1646" s="134" t="s">
        <v>474</v>
      </c>
      <c r="I1646" s="137"/>
      <c r="J1646" s="47" t="str">
        <f t="shared" si="25"/>
        <v>15</v>
      </c>
    </row>
    <row r="1647" spans="1:10" ht="15.75" hidden="1">
      <c r="A1647" s="134">
        <v>28</v>
      </c>
      <c r="B1647" s="147" t="s">
        <v>2096</v>
      </c>
      <c r="C1647" s="153" t="s">
        <v>2097</v>
      </c>
      <c r="D1647" s="154" t="s">
        <v>982</v>
      </c>
      <c r="E1647" s="133" t="s">
        <v>1643</v>
      </c>
      <c r="F1647" s="134" t="s">
        <v>373</v>
      </c>
      <c r="G1647" s="134"/>
      <c r="H1647" s="134" t="s">
        <v>474</v>
      </c>
      <c r="I1647" s="137"/>
      <c r="J1647" s="47" t="str">
        <f t="shared" si="25"/>
        <v>15</v>
      </c>
    </row>
    <row r="1648" spans="1:10" ht="15.75" hidden="1">
      <c r="A1648" s="134">
        <v>29</v>
      </c>
      <c r="B1648" s="147" t="s">
        <v>2098</v>
      </c>
      <c r="C1648" s="153" t="s">
        <v>770</v>
      </c>
      <c r="D1648" s="154" t="s">
        <v>982</v>
      </c>
      <c r="E1648" s="133" t="s">
        <v>1704</v>
      </c>
      <c r="F1648" s="134" t="s">
        <v>373</v>
      </c>
      <c r="G1648" s="134"/>
      <c r="H1648" s="134" t="s">
        <v>474</v>
      </c>
      <c r="I1648" s="137"/>
      <c r="J1648" s="47" t="str">
        <f t="shared" si="25"/>
        <v>15</v>
      </c>
    </row>
    <row r="1649" spans="1:10" ht="15.75" hidden="1">
      <c r="A1649" s="134">
        <v>30</v>
      </c>
      <c r="B1649" s="147" t="s">
        <v>2099</v>
      </c>
      <c r="C1649" s="153" t="s">
        <v>649</v>
      </c>
      <c r="D1649" s="154" t="s">
        <v>988</v>
      </c>
      <c r="E1649" s="133" t="s">
        <v>2100</v>
      </c>
      <c r="F1649" s="134" t="s">
        <v>373</v>
      </c>
      <c r="G1649" s="134"/>
      <c r="H1649" s="134" t="s">
        <v>454</v>
      </c>
      <c r="I1649" s="137"/>
      <c r="J1649" s="47" t="str">
        <f t="shared" si="25"/>
        <v>15</v>
      </c>
    </row>
    <row r="1650" spans="1:10" ht="15.75" hidden="1">
      <c r="A1650" s="134">
        <v>31</v>
      </c>
      <c r="B1650" s="147" t="s">
        <v>2101</v>
      </c>
      <c r="C1650" s="153" t="s">
        <v>1203</v>
      </c>
      <c r="D1650" s="154" t="s">
        <v>800</v>
      </c>
      <c r="E1650" s="133" t="s">
        <v>1446</v>
      </c>
      <c r="F1650" s="134" t="s">
        <v>373</v>
      </c>
      <c r="G1650" s="134"/>
      <c r="H1650" s="134" t="s">
        <v>474</v>
      </c>
      <c r="I1650" s="137"/>
      <c r="J1650" s="47" t="str">
        <f t="shared" si="25"/>
        <v>15</v>
      </c>
    </row>
    <row r="1651" spans="1:10" ht="15.75" hidden="1">
      <c r="A1651" s="134">
        <v>32</v>
      </c>
      <c r="B1651" s="147" t="s">
        <v>2102</v>
      </c>
      <c r="C1651" s="153" t="s">
        <v>2103</v>
      </c>
      <c r="D1651" s="154" t="s">
        <v>800</v>
      </c>
      <c r="E1651" s="133" t="s">
        <v>1021</v>
      </c>
      <c r="F1651" s="134" t="s">
        <v>373</v>
      </c>
      <c r="G1651" s="134"/>
      <c r="H1651" s="134" t="s">
        <v>474</v>
      </c>
      <c r="I1651" s="137"/>
      <c r="J1651" s="47" t="str">
        <f t="shared" si="25"/>
        <v>15</v>
      </c>
    </row>
    <row r="1652" spans="1:10" ht="15.75" hidden="1">
      <c r="A1652" s="134">
        <v>33</v>
      </c>
      <c r="B1652" s="147" t="s">
        <v>2104</v>
      </c>
      <c r="C1652" s="153" t="s">
        <v>2105</v>
      </c>
      <c r="D1652" s="154" t="s">
        <v>809</v>
      </c>
      <c r="E1652" s="133" t="s">
        <v>714</v>
      </c>
      <c r="F1652" s="134" t="s">
        <v>373</v>
      </c>
      <c r="G1652" s="134"/>
      <c r="H1652" s="134" t="s">
        <v>474</v>
      </c>
      <c r="I1652" s="137"/>
      <c r="J1652" s="47" t="str">
        <f t="shared" si="25"/>
        <v>15</v>
      </c>
    </row>
    <row r="1653" spans="1:10" ht="15.75" hidden="1">
      <c r="A1653" s="134">
        <v>34</v>
      </c>
      <c r="B1653" s="147" t="s">
        <v>2106</v>
      </c>
      <c r="C1653" s="153" t="s">
        <v>1734</v>
      </c>
      <c r="D1653" s="154" t="s">
        <v>611</v>
      </c>
      <c r="E1653" s="133" t="s">
        <v>2107</v>
      </c>
      <c r="F1653" s="134" t="s">
        <v>373</v>
      </c>
      <c r="G1653" s="134"/>
      <c r="H1653" s="134" t="s">
        <v>454</v>
      </c>
      <c r="I1653" s="137"/>
      <c r="J1653" s="47" t="str">
        <f t="shared" si="25"/>
        <v>15</v>
      </c>
    </row>
    <row r="1654" spans="1:10" ht="15.75" hidden="1">
      <c r="A1654" s="134">
        <v>35</v>
      </c>
      <c r="B1654" s="147" t="s">
        <v>2108</v>
      </c>
      <c r="C1654" s="153" t="s">
        <v>521</v>
      </c>
      <c r="D1654" s="154" t="s">
        <v>615</v>
      </c>
      <c r="E1654" s="133" t="s">
        <v>1823</v>
      </c>
      <c r="F1654" s="134" t="s">
        <v>373</v>
      </c>
      <c r="G1654" s="134"/>
      <c r="H1654" s="134" t="s">
        <v>474</v>
      </c>
      <c r="I1654" s="137"/>
      <c r="J1654" s="47" t="str">
        <f t="shared" si="25"/>
        <v>15</v>
      </c>
    </row>
    <row r="1655" spans="1:10" ht="15.75" hidden="1">
      <c r="A1655" s="134">
        <v>36</v>
      </c>
      <c r="B1655" s="147" t="s">
        <v>2109</v>
      </c>
      <c r="C1655" s="153" t="s">
        <v>471</v>
      </c>
      <c r="D1655" s="154" t="s">
        <v>623</v>
      </c>
      <c r="E1655" s="133" t="s">
        <v>641</v>
      </c>
      <c r="F1655" s="134" t="s">
        <v>373</v>
      </c>
      <c r="G1655" s="134"/>
      <c r="H1655" s="134" t="s">
        <v>454</v>
      </c>
      <c r="I1655" s="137"/>
      <c r="J1655" s="47" t="str">
        <f t="shared" si="25"/>
        <v>15</v>
      </c>
    </row>
    <row r="1656" spans="1:10" ht="15.75" hidden="1">
      <c r="A1656" s="134">
        <v>37</v>
      </c>
      <c r="B1656" s="147" t="s">
        <v>2110</v>
      </c>
      <c r="C1656" s="153" t="s">
        <v>2019</v>
      </c>
      <c r="D1656" s="154" t="s">
        <v>833</v>
      </c>
      <c r="E1656" s="133" t="s">
        <v>2111</v>
      </c>
      <c r="F1656" s="134" t="s">
        <v>373</v>
      </c>
      <c r="G1656" s="134"/>
      <c r="H1656" s="134" t="s">
        <v>474</v>
      </c>
      <c r="I1656" s="137"/>
      <c r="J1656" s="47" t="str">
        <f t="shared" si="25"/>
        <v>15</v>
      </c>
    </row>
    <row r="1657" spans="1:10" ht="15.75" hidden="1">
      <c r="A1657" s="134">
        <v>38</v>
      </c>
      <c r="B1657" s="147" t="s">
        <v>2112</v>
      </c>
      <c r="C1657" s="153" t="s">
        <v>471</v>
      </c>
      <c r="D1657" s="154" t="s">
        <v>644</v>
      </c>
      <c r="E1657" s="133" t="s">
        <v>2113</v>
      </c>
      <c r="F1657" s="134" t="s">
        <v>373</v>
      </c>
      <c r="G1657" s="134"/>
      <c r="H1657" s="134" t="s">
        <v>474</v>
      </c>
      <c r="I1657" s="137"/>
      <c r="J1657" s="47" t="str">
        <f t="shared" si="25"/>
        <v>15</v>
      </c>
    </row>
    <row r="1658" spans="1:10" ht="15.75" hidden="1">
      <c r="A1658" s="134">
        <v>39</v>
      </c>
      <c r="B1658" s="147" t="s">
        <v>2114</v>
      </c>
      <c r="C1658" s="153" t="s">
        <v>2115</v>
      </c>
      <c r="D1658" s="154" t="s">
        <v>2116</v>
      </c>
      <c r="E1658" s="133" t="s">
        <v>2117</v>
      </c>
      <c r="F1658" s="134" t="s">
        <v>373</v>
      </c>
      <c r="G1658" s="134"/>
      <c r="H1658" s="134" t="s">
        <v>454</v>
      </c>
      <c r="I1658" s="137"/>
      <c r="J1658" s="47" t="str">
        <f t="shared" si="25"/>
        <v>15</v>
      </c>
    </row>
    <row r="1659" spans="1:10" ht="15.75" hidden="1">
      <c r="A1659" s="134">
        <v>40</v>
      </c>
      <c r="B1659" s="147" t="s">
        <v>2118</v>
      </c>
      <c r="C1659" s="153" t="s">
        <v>485</v>
      </c>
      <c r="D1659" s="154" t="s">
        <v>1018</v>
      </c>
      <c r="E1659" s="133" t="s">
        <v>2119</v>
      </c>
      <c r="F1659" s="134" t="s">
        <v>373</v>
      </c>
      <c r="G1659" s="134"/>
      <c r="H1659" s="134" t="s">
        <v>454</v>
      </c>
      <c r="I1659" s="137"/>
      <c r="J1659" s="47" t="str">
        <f t="shared" si="25"/>
        <v>15</v>
      </c>
    </row>
    <row r="1660" spans="1:10" ht="15.75" hidden="1">
      <c r="A1660" s="134">
        <v>41</v>
      </c>
      <c r="B1660" s="147" t="s">
        <v>2120</v>
      </c>
      <c r="C1660" s="153" t="s">
        <v>2121</v>
      </c>
      <c r="D1660" s="154" t="s">
        <v>840</v>
      </c>
      <c r="E1660" s="133" t="s">
        <v>1702</v>
      </c>
      <c r="F1660" s="134" t="s">
        <v>373</v>
      </c>
      <c r="G1660" s="134"/>
      <c r="H1660" s="134" t="s">
        <v>474</v>
      </c>
      <c r="I1660" s="137"/>
      <c r="J1660" s="47" t="str">
        <f t="shared" si="25"/>
        <v>15</v>
      </c>
    </row>
    <row r="1661" spans="1:10" ht="15.75" hidden="1">
      <c r="A1661" s="134">
        <v>42</v>
      </c>
      <c r="B1661" s="147" t="s">
        <v>2122</v>
      </c>
      <c r="C1661" s="153" t="s">
        <v>630</v>
      </c>
      <c r="D1661" s="154" t="s">
        <v>2123</v>
      </c>
      <c r="E1661" s="133" t="s">
        <v>2124</v>
      </c>
      <c r="F1661" s="134" t="s">
        <v>373</v>
      </c>
      <c r="G1661" s="134"/>
      <c r="H1661" s="134" t="s">
        <v>474</v>
      </c>
      <c r="I1661" s="137"/>
      <c r="J1661" s="47" t="str">
        <f t="shared" si="25"/>
        <v>15</v>
      </c>
    </row>
    <row r="1662" spans="1:10" ht="15.75" hidden="1">
      <c r="A1662" s="134">
        <v>43</v>
      </c>
      <c r="B1662" s="147" t="s">
        <v>2125</v>
      </c>
      <c r="C1662" s="153" t="s">
        <v>2126</v>
      </c>
      <c r="D1662" s="154" t="s">
        <v>1059</v>
      </c>
      <c r="E1662" s="133" t="s">
        <v>1115</v>
      </c>
      <c r="F1662" s="134" t="s">
        <v>373</v>
      </c>
      <c r="G1662" s="134"/>
      <c r="H1662" s="134" t="s">
        <v>474</v>
      </c>
      <c r="I1662" s="137"/>
      <c r="J1662" s="47" t="str">
        <f t="shared" si="25"/>
        <v>15</v>
      </c>
    </row>
    <row r="1663" spans="1:10" ht="15.75" hidden="1">
      <c r="A1663" s="134">
        <v>44</v>
      </c>
      <c r="B1663" s="147" t="s">
        <v>2127</v>
      </c>
      <c r="C1663" s="153" t="s">
        <v>606</v>
      </c>
      <c r="D1663" s="154" t="s">
        <v>1059</v>
      </c>
      <c r="E1663" s="133" t="s">
        <v>2128</v>
      </c>
      <c r="F1663" s="134" t="s">
        <v>373</v>
      </c>
      <c r="G1663" s="134"/>
      <c r="H1663" s="134" t="s">
        <v>474</v>
      </c>
      <c r="I1663" s="137"/>
      <c r="J1663" s="47" t="str">
        <f t="shared" si="25"/>
        <v>15</v>
      </c>
    </row>
    <row r="1664" spans="1:10" ht="15.75" hidden="1">
      <c r="A1664" s="134">
        <v>45</v>
      </c>
      <c r="B1664" s="147" t="s">
        <v>2129</v>
      </c>
      <c r="C1664" s="153" t="s">
        <v>578</v>
      </c>
      <c r="D1664" s="154" t="s">
        <v>1059</v>
      </c>
      <c r="E1664" s="133" t="s">
        <v>2130</v>
      </c>
      <c r="F1664" s="134" t="s">
        <v>373</v>
      </c>
      <c r="G1664" s="134"/>
      <c r="H1664" s="134" t="s">
        <v>474</v>
      </c>
      <c r="I1664" s="137"/>
      <c r="J1664" s="47" t="str">
        <f t="shared" si="25"/>
        <v>15</v>
      </c>
    </row>
    <row r="1665" spans="1:10" ht="15.75" hidden="1">
      <c r="A1665" s="134">
        <v>46</v>
      </c>
      <c r="B1665" s="147" t="s">
        <v>2131</v>
      </c>
      <c r="C1665" s="153" t="s">
        <v>485</v>
      </c>
      <c r="D1665" s="154" t="s">
        <v>1059</v>
      </c>
      <c r="E1665" s="133" t="s">
        <v>711</v>
      </c>
      <c r="F1665" s="134" t="s">
        <v>373</v>
      </c>
      <c r="G1665" s="134"/>
      <c r="H1665" s="134" t="s">
        <v>474</v>
      </c>
      <c r="I1665" s="137"/>
      <c r="J1665" s="47" t="str">
        <f t="shared" si="25"/>
        <v>15</v>
      </c>
    </row>
    <row r="1666" spans="1:10" ht="15.75" hidden="1">
      <c r="A1666" s="134">
        <v>47</v>
      </c>
      <c r="B1666" s="147" t="s">
        <v>2132</v>
      </c>
      <c r="C1666" s="153" t="s">
        <v>655</v>
      </c>
      <c r="D1666" s="154" t="s">
        <v>2133</v>
      </c>
      <c r="E1666" s="133" t="s">
        <v>922</v>
      </c>
      <c r="F1666" s="134" t="s">
        <v>373</v>
      </c>
      <c r="G1666" s="134"/>
      <c r="H1666" s="134" t="s">
        <v>474</v>
      </c>
      <c r="I1666" s="137"/>
      <c r="J1666" s="47" t="str">
        <f t="shared" si="25"/>
        <v>15</v>
      </c>
    </row>
    <row r="1667" spans="1:10" ht="15.75" hidden="1">
      <c r="A1667" s="134">
        <v>48</v>
      </c>
      <c r="B1667" s="147" t="s">
        <v>2134</v>
      </c>
      <c r="C1667" s="153" t="s">
        <v>2135</v>
      </c>
      <c r="D1667" s="154" t="s">
        <v>670</v>
      </c>
      <c r="E1667" s="133" t="s">
        <v>1825</v>
      </c>
      <c r="F1667" s="134" t="s">
        <v>373</v>
      </c>
      <c r="G1667" s="134"/>
      <c r="H1667" s="134" t="s">
        <v>474</v>
      </c>
      <c r="I1667" s="137"/>
      <c r="J1667" s="47" t="str">
        <f t="shared" ref="J1667:J1730" si="26">LEFT(F1667,2)</f>
        <v>15</v>
      </c>
    </row>
    <row r="1668" spans="1:10" ht="15.75" hidden="1">
      <c r="A1668" s="134">
        <v>49</v>
      </c>
      <c r="B1668" s="147" t="s">
        <v>2136</v>
      </c>
      <c r="C1668" s="153" t="s">
        <v>471</v>
      </c>
      <c r="D1668" s="154" t="s">
        <v>670</v>
      </c>
      <c r="E1668" s="133" t="s">
        <v>2137</v>
      </c>
      <c r="F1668" s="134" t="s">
        <v>373</v>
      </c>
      <c r="G1668" s="134"/>
      <c r="H1668" s="134" t="s">
        <v>474</v>
      </c>
      <c r="I1668" s="137"/>
      <c r="J1668" s="47" t="str">
        <f t="shared" si="26"/>
        <v>15</v>
      </c>
    </row>
    <row r="1669" spans="1:10" ht="15.75" hidden="1">
      <c r="A1669" s="134">
        <v>50</v>
      </c>
      <c r="B1669" s="147" t="s">
        <v>2138</v>
      </c>
      <c r="C1669" s="153" t="s">
        <v>1220</v>
      </c>
      <c r="D1669" s="154" t="s">
        <v>1063</v>
      </c>
      <c r="E1669" s="133" t="s">
        <v>2139</v>
      </c>
      <c r="F1669" s="134" t="s">
        <v>373</v>
      </c>
      <c r="G1669" s="134"/>
      <c r="H1669" s="134" t="s">
        <v>474</v>
      </c>
      <c r="I1669" s="137"/>
      <c r="J1669" s="47" t="str">
        <f t="shared" si="26"/>
        <v>15</v>
      </c>
    </row>
    <row r="1670" spans="1:10" ht="15.75" hidden="1">
      <c r="A1670" s="134">
        <v>51</v>
      </c>
      <c r="B1670" s="147" t="s">
        <v>2140</v>
      </c>
      <c r="C1670" s="153" t="s">
        <v>1611</v>
      </c>
      <c r="D1670" s="154" t="s">
        <v>1063</v>
      </c>
      <c r="E1670" s="133" t="s">
        <v>2141</v>
      </c>
      <c r="F1670" s="134" t="s">
        <v>373</v>
      </c>
      <c r="G1670" s="134"/>
      <c r="H1670" s="134" t="s">
        <v>474</v>
      </c>
      <c r="I1670" s="137"/>
      <c r="J1670" s="47" t="str">
        <f t="shared" si="26"/>
        <v>15</v>
      </c>
    </row>
    <row r="1671" spans="1:10" ht="15.75" hidden="1">
      <c r="A1671" s="134">
        <v>52</v>
      </c>
      <c r="B1671" s="147" t="s">
        <v>2142</v>
      </c>
      <c r="C1671" s="153" t="s">
        <v>2143</v>
      </c>
      <c r="D1671" s="154" t="s">
        <v>1067</v>
      </c>
      <c r="E1671" s="133" t="s">
        <v>2144</v>
      </c>
      <c r="F1671" s="134" t="s">
        <v>373</v>
      </c>
      <c r="G1671" s="134"/>
      <c r="H1671" s="134" t="s">
        <v>474</v>
      </c>
      <c r="I1671" s="137"/>
      <c r="J1671" s="47" t="str">
        <f t="shared" si="26"/>
        <v>15</v>
      </c>
    </row>
    <row r="1672" spans="1:10" ht="15.75" hidden="1">
      <c r="A1672" s="134">
        <v>53</v>
      </c>
      <c r="B1672" s="147" t="s">
        <v>2145</v>
      </c>
      <c r="C1672" s="153" t="s">
        <v>1861</v>
      </c>
      <c r="D1672" s="154" t="s">
        <v>2146</v>
      </c>
      <c r="E1672" s="133" t="s">
        <v>736</v>
      </c>
      <c r="F1672" s="134" t="s">
        <v>373</v>
      </c>
      <c r="G1672" s="134"/>
      <c r="H1672" s="134" t="s">
        <v>474</v>
      </c>
      <c r="I1672" s="137"/>
      <c r="J1672" s="47" t="str">
        <f t="shared" si="26"/>
        <v>15</v>
      </c>
    </row>
    <row r="1673" spans="1:10" ht="15.75" hidden="1">
      <c r="A1673" s="134">
        <v>54</v>
      </c>
      <c r="B1673" s="147" t="s">
        <v>2147</v>
      </c>
      <c r="C1673" s="153" t="s">
        <v>2148</v>
      </c>
      <c r="D1673" s="154" t="s">
        <v>2146</v>
      </c>
      <c r="E1673" s="133" t="s">
        <v>806</v>
      </c>
      <c r="F1673" s="134" t="s">
        <v>373</v>
      </c>
      <c r="G1673" s="134"/>
      <c r="H1673" s="134" t="s">
        <v>454</v>
      </c>
      <c r="I1673" s="137"/>
      <c r="J1673" s="47" t="str">
        <f t="shared" si="26"/>
        <v>15</v>
      </c>
    </row>
    <row r="1674" spans="1:10" ht="15.75" hidden="1">
      <c r="A1674" s="134">
        <v>55</v>
      </c>
      <c r="B1674" s="150" t="s">
        <v>2149</v>
      </c>
      <c r="C1674" s="153" t="s">
        <v>2150</v>
      </c>
      <c r="D1674" s="154" t="s">
        <v>2151</v>
      </c>
      <c r="E1674" s="133" t="s">
        <v>482</v>
      </c>
      <c r="F1674" s="134" t="s">
        <v>373</v>
      </c>
      <c r="G1674" s="134"/>
      <c r="H1674" s="134" t="s">
        <v>474</v>
      </c>
      <c r="I1674" s="137"/>
      <c r="J1674" s="47" t="str">
        <f t="shared" si="26"/>
        <v>15</v>
      </c>
    </row>
    <row r="1675" spans="1:10" ht="15.75" hidden="1">
      <c r="A1675" s="134">
        <v>1</v>
      </c>
      <c r="B1675" s="147" t="s">
        <v>2152</v>
      </c>
      <c r="C1675" s="153" t="s">
        <v>2153</v>
      </c>
      <c r="D1675" s="154" t="s">
        <v>460</v>
      </c>
      <c r="E1675" s="133" t="s">
        <v>772</v>
      </c>
      <c r="F1675" s="136" t="s">
        <v>257</v>
      </c>
      <c r="G1675" s="134"/>
      <c r="H1675" s="134" t="s">
        <v>474</v>
      </c>
      <c r="I1675" s="137"/>
      <c r="J1675" s="47" t="str">
        <f t="shared" si="26"/>
        <v>15</v>
      </c>
    </row>
    <row r="1676" spans="1:10" ht="15.75" hidden="1">
      <c r="A1676" s="134">
        <v>2</v>
      </c>
      <c r="B1676" s="147" t="s">
        <v>2154</v>
      </c>
      <c r="C1676" s="153" t="s">
        <v>2155</v>
      </c>
      <c r="D1676" s="154" t="s">
        <v>2156</v>
      </c>
      <c r="E1676" s="133" t="s">
        <v>620</v>
      </c>
      <c r="F1676" s="134" t="s">
        <v>257</v>
      </c>
      <c r="G1676" s="134"/>
      <c r="H1676" s="134" t="s">
        <v>454</v>
      </c>
      <c r="I1676" s="137"/>
      <c r="J1676" s="47" t="str">
        <f t="shared" si="26"/>
        <v>15</v>
      </c>
    </row>
    <row r="1677" spans="1:10" ht="15.75" hidden="1">
      <c r="A1677" s="134">
        <v>3</v>
      </c>
      <c r="B1677" s="147" t="s">
        <v>2157</v>
      </c>
      <c r="C1677" s="153" t="s">
        <v>2158</v>
      </c>
      <c r="D1677" s="154" t="s">
        <v>2159</v>
      </c>
      <c r="E1677" s="133" t="s">
        <v>806</v>
      </c>
      <c r="F1677" s="134" t="s">
        <v>257</v>
      </c>
      <c r="G1677" s="135" t="s">
        <v>483</v>
      </c>
      <c r="H1677" s="134" t="s">
        <v>474</v>
      </c>
      <c r="I1677" s="137"/>
      <c r="J1677" s="47" t="str">
        <f t="shared" si="26"/>
        <v>15</v>
      </c>
    </row>
    <row r="1678" spans="1:10" ht="15.75" hidden="1">
      <c r="A1678" s="134">
        <v>4</v>
      </c>
      <c r="B1678" s="147" t="s">
        <v>2160</v>
      </c>
      <c r="C1678" s="153" t="s">
        <v>2161</v>
      </c>
      <c r="D1678" s="154" t="s">
        <v>481</v>
      </c>
      <c r="E1678" s="133" t="s">
        <v>1835</v>
      </c>
      <c r="F1678" s="134" t="s">
        <v>257</v>
      </c>
      <c r="G1678" s="134"/>
      <c r="H1678" s="134" t="s">
        <v>474</v>
      </c>
      <c r="I1678" s="137"/>
      <c r="J1678" s="47" t="str">
        <f t="shared" si="26"/>
        <v>15</v>
      </c>
    </row>
    <row r="1679" spans="1:10" ht="15.75" hidden="1">
      <c r="A1679" s="134">
        <v>5</v>
      </c>
      <c r="B1679" s="147" t="s">
        <v>2162</v>
      </c>
      <c r="C1679" s="153" t="s">
        <v>1687</v>
      </c>
      <c r="D1679" s="154" t="s">
        <v>481</v>
      </c>
      <c r="E1679" s="133" t="s">
        <v>851</v>
      </c>
      <c r="F1679" s="134" t="s">
        <v>257</v>
      </c>
      <c r="G1679" s="134"/>
      <c r="H1679" s="134" t="s">
        <v>474</v>
      </c>
      <c r="I1679" s="137"/>
      <c r="J1679" s="47" t="str">
        <f t="shared" si="26"/>
        <v>15</v>
      </c>
    </row>
    <row r="1680" spans="1:10" ht="15.75" hidden="1">
      <c r="A1680" s="134">
        <v>6</v>
      </c>
      <c r="B1680" s="147" t="s">
        <v>2163</v>
      </c>
      <c r="C1680" s="153" t="s">
        <v>578</v>
      </c>
      <c r="D1680" s="154" t="s">
        <v>1249</v>
      </c>
      <c r="E1680" s="133" t="s">
        <v>2164</v>
      </c>
      <c r="F1680" s="134" t="s">
        <v>257</v>
      </c>
      <c r="G1680" s="134"/>
      <c r="H1680" s="134" t="s">
        <v>454</v>
      </c>
      <c r="I1680" s="137"/>
      <c r="J1680" s="47" t="str">
        <f t="shared" si="26"/>
        <v>15</v>
      </c>
    </row>
    <row r="1681" spans="1:10" ht="15.75" hidden="1">
      <c r="A1681" s="134">
        <v>7</v>
      </c>
      <c r="B1681" s="147" t="s">
        <v>2165</v>
      </c>
      <c r="C1681" s="153" t="s">
        <v>652</v>
      </c>
      <c r="D1681" s="154" t="s">
        <v>695</v>
      </c>
      <c r="E1681" s="133" t="s">
        <v>2166</v>
      </c>
      <c r="F1681" s="134" t="s">
        <v>257</v>
      </c>
      <c r="G1681" s="134"/>
      <c r="H1681" s="134" t="s">
        <v>474</v>
      </c>
      <c r="I1681" s="137"/>
      <c r="J1681" s="47" t="str">
        <f t="shared" si="26"/>
        <v>15</v>
      </c>
    </row>
    <row r="1682" spans="1:10" ht="15.75" hidden="1">
      <c r="A1682" s="134">
        <v>8</v>
      </c>
      <c r="B1682" s="147" t="s">
        <v>2167</v>
      </c>
      <c r="C1682" s="153" t="s">
        <v>877</v>
      </c>
      <c r="D1682" s="154" t="s">
        <v>1088</v>
      </c>
      <c r="E1682" s="133" t="s">
        <v>2168</v>
      </c>
      <c r="F1682" s="134" t="s">
        <v>257</v>
      </c>
      <c r="G1682" s="134"/>
      <c r="H1682" s="134" t="s">
        <v>454</v>
      </c>
      <c r="I1682" s="137"/>
      <c r="J1682" s="47" t="str">
        <f t="shared" si="26"/>
        <v>15</v>
      </c>
    </row>
    <row r="1683" spans="1:10" ht="15.75" hidden="1">
      <c r="A1683" s="134">
        <v>9</v>
      </c>
      <c r="B1683" s="147" t="s">
        <v>2169</v>
      </c>
      <c r="C1683" s="153" t="s">
        <v>662</v>
      </c>
      <c r="D1683" s="154" t="s">
        <v>1088</v>
      </c>
      <c r="E1683" s="133" t="s">
        <v>1628</v>
      </c>
      <c r="F1683" s="134" t="s">
        <v>257</v>
      </c>
      <c r="G1683" s="135" t="s">
        <v>43</v>
      </c>
      <c r="H1683" s="134" t="s">
        <v>474</v>
      </c>
      <c r="I1683" s="137"/>
      <c r="J1683" s="47" t="str">
        <f t="shared" si="26"/>
        <v>15</v>
      </c>
    </row>
    <row r="1684" spans="1:10" ht="15.75" hidden="1">
      <c r="A1684" s="134">
        <v>10</v>
      </c>
      <c r="B1684" s="147" t="s">
        <v>2170</v>
      </c>
      <c r="C1684" s="153" t="s">
        <v>1734</v>
      </c>
      <c r="D1684" s="154" t="s">
        <v>497</v>
      </c>
      <c r="E1684" s="133" t="s">
        <v>1277</v>
      </c>
      <c r="F1684" s="134" t="s">
        <v>257</v>
      </c>
      <c r="G1684" s="134"/>
      <c r="H1684" s="134" t="s">
        <v>474</v>
      </c>
      <c r="I1684" s="137"/>
      <c r="J1684" s="47" t="str">
        <f t="shared" si="26"/>
        <v>15</v>
      </c>
    </row>
    <row r="1685" spans="1:10" ht="15.75" hidden="1">
      <c r="A1685" s="134">
        <v>11</v>
      </c>
      <c r="B1685" s="147" t="s">
        <v>2171</v>
      </c>
      <c r="C1685" s="153" t="s">
        <v>1117</v>
      </c>
      <c r="D1685" s="154" t="s">
        <v>507</v>
      </c>
      <c r="E1685" s="133" t="s">
        <v>1115</v>
      </c>
      <c r="F1685" s="134" t="s">
        <v>257</v>
      </c>
      <c r="G1685" s="135" t="s">
        <v>604</v>
      </c>
      <c r="H1685" s="134" t="s">
        <v>454</v>
      </c>
      <c r="I1685" s="137"/>
      <c r="J1685" s="47" t="str">
        <f t="shared" si="26"/>
        <v>15</v>
      </c>
    </row>
    <row r="1686" spans="1:10" ht="15.75" hidden="1">
      <c r="A1686" s="134">
        <v>12</v>
      </c>
      <c r="B1686" s="147" t="s">
        <v>2172</v>
      </c>
      <c r="C1686" s="153" t="s">
        <v>770</v>
      </c>
      <c r="D1686" s="154" t="s">
        <v>511</v>
      </c>
      <c r="E1686" s="133" t="s">
        <v>482</v>
      </c>
      <c r="F1686" s="134" t="s">
        <v>257</v>
      </c>
      <c r="G1686" s="134"/>
      <c r="H1686" s="134" t="s">
        <v>474</v>
      </c>
      <c r="I1686" s="137"/>
      <c r="J1686" s="47" t="str">
        <f t="shared" si="26"/>
        <v>15</v>
      </c>
    </row>
    <row r="1687" spans="1:10" ht="15.75" hidden="1">
      <c r="A1687" s="134">
        <v>13</v>
      </c>
      <c r="B1687" s="147" t="s">
        <v>2173</v>
      </c>
      <c r="C1687" s="153" t="s">
        <v>503</v>
      </c>
      <c r="D1687" s="154" t="s">
        <v>2174</v>
      </c>
      <c r="E1687" s="133" t="s">
        <v>2175</v>
      </c>
      <c r="F1687" s="134" t="s">
        <v>257</v>
      </c>
      <c r="G1687" s="134"/>
      <c r="H1687" s="134" t="s">
        <v>454</v>
      </c>
      <c r="I1687" s="137"/>
      <c r="J1687" s="47" t="str">
        <f t="shared" si="26"/>
        <v>15</v>
      </c>
    </row>
    <row r="1688" spans="1:10" ht="15.75" hidden="1">
      <c r="A1688" s="134">
        <v>14</v>
      </c>
      <c r="B1688" s="147" t="s">
        <v>2176</v>
      </c>
      <c r="C1688" s="153" t="s">
        <v>2063</v>
      </c>
      <c r="D1688" s="154" t="s">
        <v>550</v>
      </c>
      <c r="E1688" s="133" t="s">
        <v>1277</v>
      </c>
      <c r="F1688" s="134" t="s">
        <v>257</v>
      </c>
      <c r="G1688" s="134"/>
      <c r="H1688" s="134" t="s">
        <v>474</v>
      </c>
      <c r="I1688" s="137"/>
      <c r="J1688" s="47" t="str">
        <f t="shared" si="26"/>
        <v>15</v>
      </c>
    </row>
    <row r="1689" spans="1:10" ht="15.75" hidden="1">
      <c r="A1689" s="134">
        <v>15</v>
      </c>
      <c r="B1689" s="147" t="s">
        <v>2177</v>
      </c>
      <c r="C1689" s="153" t="s">
        <v>2178</v>
      </c>
      <c r="D1689" s="154" t="s">
        <v>745</v>
      </c>
      <c r="E1689" s="133" t="s">
        <v>1655</v>
      </c>
      <c r="F1689" s="134" t="s">
        <v>257</v>
      </c>
      <c r="G1689" s="134"/>
      <c r="H1689" s="134" t="s">
        <v>454</v>
      </c>
      <c r="I1689" s="137"/>
      <c r="J1689" s="47" t="str">
        <f t="shared" si="26"/>
        <v>15</v>
      </c>
    </row>
    <row r="1690" spans="1:10" ht="15.75" hidden="1">
      <c r="A1690" s="134">
        <v>16</v>
      </c>
      <c r="B1690" s="147" t="s">
        <v>2179</v>
      </c>
      <c r="C1690" s="153" t="s">
        <v>2180</v>
      </c>
      <c r="D1690" s="154" t="s">
        <v>1164</v>
      </c>
      <c r="E1690" s="133" t="s">
        <v>2181</v>
      </c>
      <c r="F1690" s="134" t="s">
        <v>257</v>
      </c>
      <c r="G1690" s="134"/>
      <c r="H1690" s="134" t="s">
        <v>474</v>
      </c>
      <c r="I1690" s="137"/>
      <c r="J1690" s="47" t="str">
        <f t="shared" si="26"/>
        <v>15</v>
      </c>
    </row>
    <row r="1691" spans="1:10" ht="15.75" hidden="1">
      <c r="A1691" s="134">
        <v>17</v>
      </c>
      <c r="B1691" s="147" t="s">
        <v>2182</v>
      </c>
      <c r="C1691" s="153" t="s">
        <v>832</v>
      </c>
      <c r="D1691" s="154" t="s">
        <v>591</v>
      </c>
      <c r="E1691" s="133" t="s">
        <v>1267</v>
      </c>
      <c r="F1691" s="134" t="s">
        <v>257</v>
      </c>
      <c r="G1691" s="134"/>
      <c r="H1691" s="134" t="s">
        <v>474</v>
      </c>
      <c r="I1691" s="137"/>
      <c r="J1691" s="47" t="str">
        <f t="shared" si="26"/>
        <v>15</v>
      </c>
    </row>
    <row r="1692" spans="1:10" ht="15.75" hidden="1">
      <c r="A1692" s="134">
        <v>18</v>
      </c>
      <c r="B1692" s="147" t="s">
        <v>2183</v>
      </c>
      <c r="C1692" s="153" t="s">
        <v>2184</v>
      </c>
      <c r="D1692" s="154" t="s">
        <v>627</v>
      </c>
      <c r="E1692" s="133" t="s">
        <v>752</v>
      </c>
      <c r="F1692" s="134" t="s">
        <v>257</v>
      </c>
      <c r="G1692" s="134"/>
      <c r="H1692" s="134" t="s">
        <v>474</v>
      </c>
      <c r="I1692" s="137"/>
      <c r="J1692" s="47" t="str">
        <f t="shared" si="26"/>
        <v>15</v>
      </c>
    </row>
    <row r="1693" spans="1:10" ht="15.75" hidden="1">
      <c r="A1693" s="134">
        <v>19</v>
      </c>
      <c r="B1693" s="147" t="s">
        <v>2185</v>
      </c>
      <c r="C1693" s="153" t="s">
        <v>471</v>
      </c>
      <c r="D1693" s="154" t="s">
        <v>1018</v>
      </c>
      <c r="E1693" s="133" t="s">
        <v>2186</v>
      </c>
      <c r="F1693" s="134" t="s">
        <v>257</v>
      </c>
      <c r="G1693" s="134"/>
      <c r="H1693" s="134" t="s">
        <v>474</v>
      </c>
      <c r="I1693" s="137"/>
      <c r="J1693" s="47" t="str">
        <f t="shared" si="26"/>
        <v>15</v>
      </c>
    </row>
    <row r="1694" spans="1:10" ht="15.75" hidden="1">
      <c r="A1694" s="134">
        <v>20</v>
      </c>
      <c r="B1694" s="147" t="s">
        <v>2187</v>
      </c>
      <c r="C1694" s="153" t="s">
        <v>2049</v>
      </c>
      <c r="D1694" s="154" t="s">
        <v>862</v>
      </c>
      <c r="E1694" s="133" t="s">
        <v>1459</v>
      </c>
      <c r="F1694" s="134" t="s">
        <v>257</v>
      </c>
      <c r="G1694" s="134"/>
      <c r="H1694" s="134" t="s">
        <v>474</v>
      </c>
      <c r="I1694" s="137"/>
      <c r="J1694" s="47" t="str">
        <f t="shared" si="26"/>
        <v>15</v>
      </c>
    </row>
    <row r="1695" spans="1:10" ht="15.75" hidden="1">
      <c r="A1695" s="134">
        <v>21</v>
      </c>
      <c r="B1695" s="147" t="s">
        <v>2188</v>
      </c>
      <c r="C1695" s="153" t="s">
        <v>2189</v>
      </c>
      <c r="D1695" s="154" t="s">
        <v>862</v>
      </c>
      <c r="E1695" s="133" t="s">
        <v>1707</v>
      </c>
      <c r="F1695" s="134" t="s">
        <v>257</v>
      </c>
      <c r="G1695" s="134"/>
      <c r="H1695" s="134" t="s">
        <v>474</v>
      </c>
      <c r="I1695" s="137"/>
      <c r="J1695" s="47" t="str">
        <f t="shared" si="26"/>
        <v>15</v>
      </c>
    </row>
    <row r="1696" spans="1:10" ht="15.75" hidden="1">
      <c r="A1696" s="134">
        <v>22</v>
      </c>
      <c r="B1696" s="147" t="s">
        <v>2190</v>
      </c>
      <c r="C1696" s="153" t="s">
        <v>1487</v>
      </c>
      <c r="D1696" s="154" t="s">
        <v>1046</v>
      </c>
      <c r="E1696" s="133" t="s">
        <v>1664</v>
      </c>
      <c r="F1696" s="134" t="s">
        <v>257</v>
      </c>
      <c r="G1696" s="134"/>
      <c r="H1696" s="134" t="s">
        <v>454</v>
      </c>
      <c r="I1696" s="137"/>
      <c r="J1696" s="47" t="str">
        <f t="shared" si="26"/>
        <v>15</v>
      </c>
    </row>
    <row r="1697" spans="1:10" ht="15.75" hidden="1">
      <c r="A1697" s="134">
        <v>1</v>
      </c>
      <c r="B1697" s="147" t="s">
        <v>4042</v>
      </c>
      <c r="C1697" s="153" t="s">
        <v>4043</v>
      </c>
      <c r="D1697" s="154" t="s">
        <v>2637</v>
      </c>
      <c r="E1697" s="133" t="s">
        <v>4044</v>
      </c>
      <c r="F1697" s="136" t="s">
        <v>223</v>
      </c>
      <c r="G1697" s="134" t="s">
        <v>2088</v>
      </c>
      <c r="H1697" s="134" t="s">
        <v>454</v>
      </c>
      <c r="I1697" s="137"/>
      <c r="J1697" s="47" t="str">
        <f t="shared" si="26"/>
        <v>15</v>
      </c>
    </row>
    <row r="1698" spans="1:10" ht="15.75" hidden="1">
      <c r="A1698" s="134">
        <v>2</v>
      </c>
      <c r="B1698" s="147" t="s">
        <v>4045</v>
      </c>
      <c r="C1698" s="153" t="s">
        <v>4046</v>
      </c>
      <c r="D1698" s="154" t="s">
        <v>460</v>
      </c>
      <c r="E1698" s="133" t="s">
        <v>1094</v>
      </c>
      <c r="F1698" s="134" t="s">
        <v>223</v>
      </c>
      <c r="G1698" s="134"/>
      <c r="H1698" s="134" t="s">
        <v>474</v>
      </c>
      <c r="I1698" s="137"/>
      <c r="J1698" s="47" t="str">
        <f t="shared" si="26"/>
        <v>15</v>
      </c>
    </row>
    <row r="1699" spans="1:10" ht="15.75" hidden="1">
      <c r="A1699" s="134">
        <v>3</v>
      </c>
      <c r="B1699" s="147" t="s">
        <v>4047</v>
      </c>
      <c r="C1699" s="153" t="s">
        <v>4048</v>
      </c>
      <c r="D1699" s="154" t="s">
        <v>2313</v>
      </c>
      <c r="E1699" s="133" t="s">
        <v>992</v>
      </c>
      <c r="F1699" s="134" t="s">
        <v>223</v>
      </c>
      <c r="G1699" s="134" t="s">
        <v>2088</v>
      </c>
      <c r="H1699" s="134" t="s">
        <v>474</v>
      </c>
      <c r="I1699" s="137"/>
      <c r="J1699" s="47" t="str">
        <f t="shared" si="26"/>
        <v>15</v>
      </c>
    </row>
    <row r="1700" spans="1:10" ht="15.75" hidden="1">
      <c r="A1700" s="134">
        <v>4</v>
      </c>
      <c r="B1700" s="147" t="s">
        <v>4049</v>
      </c>
      <c r="C1700" s="153" t="s">
        <v>582</v>
      </c>
      <c r="D1700" s="154" t="s">
        <v>1233</v>
      </c>
      <c r="E1700" s="133" t="s">
        <v>676</v>
      </c>
      <c r="F1700" s="134" t="s">
        <v>223</v>
      </c>
      <c r="G1700" s="134"/>
      <c r="H1700" s="134" t="s">
        <v>474</v>
      </c>
      <c r="I1700" s="137"/>
      <c r="J1700" s="47" t="str">
        <f t="shared" si="26"/>
        <v>15</v>
      </c>
    </row>
    <row r="1701" spans="1:10" ht="15.75" hidden="1">
      <c r="A1701" s="134">
        <v>5</v>
      </c>
      <c r="B1701" s="147" t="s">
        <v>4050</v>
      </c>
      <c r="C1701" s="153" t="s">
        <v>4051</v>
      </c>
      <c r="D1701" s="154" t="s">
        <v>2533</v>
      </c>
      <c r="E1701" s="133" t="s">
        <v>922</v>
      </c>
      <c r="F1701" s="134" t="s">
        <v>223</v>
      </c>
      <c r="G1701" s="134" t="s">
        <v>2088</v>
      </c>
      <c r="H1701" s="134" t="s">
        <v>474</v>
      </c>
      <c r="I1701" s="137"/>
      <c r="J1701" s="47" t="str">
        <f t="shared" si="26"/>
        <v>15</v>
      </c>
    </row>
    <row r="1702" spans="1:10" ht="15.75" hidden="1">
      <c r="A1702" s="134">
        <v>6</v>
      </c>
      <c r="B1702" s="147" t="s">
        <v>4052</v>
      </c>
      <c r="C1702" s="153" t="s">
        <v>3994</v>
      </c>
      <c r="D1702" s="154" t="s">
        <v>1079</v>
      </c>
      <c r="E1702" s="133" t="s">
        <v>3045</v>
      </c>
      <c r="F1702" s="134" t="s">
        <v>223</v>
      </c>
      <c r="G1702" s="134"/>
      <c r="H1702" s="134" t="s">
        <v>474</v>
      </c>
      <c r="I1702" s="137"/>
      <c r="J1702" s="47" t="str">
        <f t="shared" si="26"/>
        <v>15</v>
      </c>
    </row>
    <row r="1703" spans="1:10" ht="15.75" hidden="1">
      <c r="A1703" s="134">
        <v>7</v>
      </c>
      <c r="B1703" s="147" t="s">
        <v>4053</v>
      </c>
      <c r="C1703" s="153" t="s">
        <v>4054</v>
      </c>
      <c r="D1703" s="154" t="s">
        <v>1079</v>
      </c>
      <c r="E1703" s="133" t="s">
        <v>4055</v>
      </c>
      <c r="F1703" s="134" t="s">
        <v>223</v>
      </c>
      <c r="G1703" s="134"/>
      <c r="H1703" s="134" t="s">
        <v>474</v>
      </c>
      <c r="I1703" s="137"/>
      <c r="J1703" s="47" t="str">
        <f t="shared" si="26"/>
        <v>15</v>
      </c>
    </row>
    <row r="1704" spans="1:10" ht="15.75" hidden="1">
      <c r="A1704" s="134">
        <v>8</v>
      </c>
      <c r="B1704" s="147" t="s">
        <v>4056</v>
      </c>
      <c r="C1704" s="153" t="s">
        <v>1717</v>
      </c>
      <c r="D1704" s="154" t="s">
        <v>683</v>
      </c>
      <c r="E1704" s="133" t="s">
        <v>2285</v>
      </c>
      <c r="F1704" s="134" t="s">
        <v>223</v>
      </c>
      <c r="G1704" s="134"/>
      <c r="H1704" s="134" t="s">
        <v>474</v>
      </c>
      <c r="I1704" s="137"/>
      <c r="J1704" s="47" t="str">
        <f t="shared" si="26"/>
        <v>15</v>
      </c>
    </row>
    <row r="1705" spans="1:10" ht="15.75" hidden="1">
      <c r="A1705" s="134">
        <v>9</v>
      </c>
      <c r="B1705" s="147" t="s">
        <v>4057</v>
      </c>
      <c r="C1705" s="153" t="s">
        <v>4058</v>
      </c>
      <c r="D1705" s="154" t="s">
        <v>2207</v>
      </c>
      <c r="E1705" s="133" t="s">
        <v>4029</v>
      </c>
      <c r="F1705" s="134" t="s">
        <v>223</v>
      </c>
      <c r="G1705" s="134" t="s">
        <v>2088</v>
      </c>
      <c r="H1705" s="134" t="s">
        <v>474</v>
      </c>
      <c r="I1705" s="137"/>
      <c r="J1705" s="47" t="str">
        <f t="shared" si="26"/>
        <v>15</v>
      </c>
    </row>
    <row r="1706" spans="1:10" ht="15.75" hidden="1">
      <c r="A1706" s="134">
        <v>10</v>
      </c>
      <c r="B1706" s="147" t="s">
        <v>4059</v>
      </c>
      <c r="C1706" s="153" t="s">
        <v>4060</v>
      </c>
      <c r="D1706" s="154" t="s">
        <v>4061</v>
      </c>
      <c r="E1706" s="133" t="s">
        <v>4062</v>
      </c>
      <c r="F1706" s="134" t="s">
        <v>223</v>
      </c>
      <c r="G1706" s="134" t="s">
        <v>2088</v>
      </c>
      <c r="H1706" s="134" t="s">
        <v>474</v>
      </c>
      <c r="I1706" s="137"/>
      <c r="J1706" s="47" t="str">
        <f t="shared" si="26"/>
        <v>15</v>
      </c>
    </row>
    <row r="1707" spans="1:10" ht="15.75" hidden="1">
      <c r="A1707" s="134">
        <v>11</v>
      </c>
      <c r="B1707" s="147" t="s">
        <v>4063</v>
      </c>
      <c r="C1707" s="153" t="s">
        <v>4064</v>
      </c>
      <c r="D1707" s="154" t="s">
        <v>1944</v>
      </c>
      <c r="E1707" s="133" t="s">
        <v>1440</v>
      </c>
      <c r="F1707" s="134" t="s">
        <v>223</v>
      </c>
      <c r="G1707" s="134" t="s">
        <v>2088</v>
      </c>
      <c r="H1707" s="134" t="s">
        <v>474</v>
      </c>
      <c r="I1707" s="137"/>
      <c r="J1707" s="47" t="str">
        <f t="shared" si="26"/>
        <v>15</v>
      </c>
    </row>
    <row r="1708" spans="1:10" ht="15.75" hidden="1">
      <c r="A1708" s="134">
        <v>12</v>
      </c>
      <c r="B1708" s="147" t="s">
        <v>4065</v>
      </c>
      <c r="C1708" s="153" t="s">
        <v>4066</v>
      </c>
      <c r="D1708" s="154" t="s">
        <v>1544</v>
      </c>
      <c r="E1708" s="133" t="s">
        <v>4067</v>
      </c>
      <c r="F1708" s="134" t="s">
        <v>223</v>
      </c>
      <c r="G1708" s="134" t="s">
        <v>2088</v>
      </c>
      <c r="H1708" s="134" t="s">
        <v>474</v>
      </c>
      <c r="I1708" s="137"/>
      <c r="J1708" s="47" t="str">
        <f t="shared" si="26"/>
        <v>15</v>
      </c>
    </row>
    <row r="1709" spans="1:10" ht="15.75" hidden="1">
      <c r="A1709" s="134">
        <v>13</v>
      </c>
      <c r="B1709" s="147" t="s">
        <v>4068</v>
      </c>
      <c r="C1709" s="153" t="s">
        <v>2103</v>
      </c>
      <c r="D1709" s="154" t="s">
        <v>911</v>
      </c>
      <c r="E1709" s="133" t="s">
        <v>645</v>
      </c>
      <c r="F1709" s="134" t="s">
        <v>223</v>
      </c>
      <c r="G1709" s="134"/>
      <c r="H1709" s="134" t="s">
        <v>454</v>
      </c>
      <c r="I1709" s="137"/>
      <c r="J1709" s="47" t="str">
        <f t="shared" si="26"/>
        <v>15</v>
      </c>
    </row>
    <row r="1710" spans="1:10" ht="15.75" hidden="1">
      <c r="A1710" s="134">
        <v>14</v>
      </c>
      <c r="B1710" s="147" t="s">
        <v>4069</v>
      </c>
      <c r="C1710" s="153" t="s">
        <v>639</v>
      </c>
      <c r="D1710" s="154" t="s">
        <v>525</v>
      </c>
      <c r="E1710" s="133" t="s">
        <v>742</v>
      </c>
      <c r="F1710" s="134" t="s">
        <v>223</v>
      </c>
      <c r="G1710" s="134"/>
      <c r="H1710" s="134" t="s">
        <v>474</v>
      </c>
      <c r="I1710" s="137"/>
      <c r="J1710" s="47" t="str">
        <f t="shared" si="26"/>
        <v>15</v>
      </c>
    </row>
    <row r="1711" spans="1:10" ht="15.75" hidden="1">
      <c r="A1711" s="134">
        <v>15</v>
      </c>
      <c r="B1711" s="147" t="s">
        <v>4070</v>
      </c>
      <c r="C1711" s="153" t="s">
        <v>4071</v>
      </c>
      <c r="D1711" s="154" t="s">
        <v>3479</v>
      </c>
      <c r="E1711" s="133" t="s">
        <v>4072</v>
      </c>
      <c r="F1711" s="134" t="s">
        <v>223</v>
      </c>
      <c r="G1711" s="134" t="s">
        <v>2088</v>
      </c>
      <c r="H1711" s="134" t="s">
        <v>454</v>
      </c>
      <c r="I1711" s="137"/>
      <c r="J1711" s="47" t="str">
        <f t="shared" si="26"/>
        <v>15</v>
      </c>
    </row>
    <row r="1712" spans="1:10" ht="15.75" hidden="1">
      <c r="A1712" s="134">
        <v>16</v>
      </c>
      <c r="B1712" s="147" t="s">
        <v>4073</v>
      </c>
      <c r="C1712" s="153" t="s">
        <v>4074</v>
      </c>
      <c r="D1712" s="154" t="s">
        <v>4075</v>
      </c>
      <c r="E1712" s="133" t="s">
        <v>4076</v>
      </c>
      <c r="F1712" s="134" t="s">
        <v>223</v>
      </c>
      <c r="G1712" s="134" t="s">
        <v>2088</v>
      </c>
      <c r="H1712" s="134" t="s">
        <v>474</v>
      </c>
      <c r="I1712" s="137"/>
      <c r="J1712" s="47" t="str">
        <f t="shared" si="26"/>
        <v>15</v>
      </c>
    </row>
    <row r="1713" spans="1:10" ht="15.75" hidden="1">
      <c r="A1713" s="134">
        <v>17</v>
      </c>
      <c r="B1713" s="147" t="s">
        <v>4077</v>
      </c>
      <c r="C1713" s="153" t="s">
        <v>4078</v>
      </c>
      <c r="D1713" s="154" t="s">
        <v>557</v>
      </c>
      <c r="E1713" s="133" t="s">
        <v>2774</v>
      </c>
      <c r="F1713" s="134" t="s">
        <v>223</v>
      </c>
      <c r="G1713" s="134" t="s">
        <v>2088</v>
      </c>
      <c r="H1713" s="134" t="s">
        <v>454</v>
      </c>
      <c r="I1713" s="138" t="s">
        <v>483</v>
      </c>
      <c r="J1713" s="47" t="str">
        <f t="shared" si="26"/>
        <v>15</v>
      </c>
    </row>
    <row r="1714" spans="1:10" ht="15.75" hidden="1">
      <c r="A1714" s="134">
        <v>18</v>
      </c>
      <c r="B1714" s="147" t="s">
        <v>4079</v>
      </c>
      <c r="C1714" s="153" t="s">
        <v>4080</v>
      </c>
      <c r="D1714" s="154" t="s">
        <v>4081</v>
      </c>
      <c r="E1714" s="133" t="s">
        <v>1177</v>
      </c>
      <c r="F1714" s="134" t="s">
        <v>223</v>
      </c>
      <c r="G1714" s="134" t="s">
        <v>2088</v>
      </c>
      <c r="H1714" s="134" t="s">
        <v>474</v>
      </c>
      <c r="I1714" s="137"/>
      <c r="J1714" s="47" t="str">
        <f t="shared" si="26"/>
        <v>15</v>
      </c>
    </row>
    <row r="1715" spans="1:10" ht="15.75" hidden="1">
      <c r="A1715" s="134">
        <v>19</v>
      </c>
      <c r="B1715" s="147" t="s">
        <v>4082</v>
      </c>
      <c r="C1715" s="153" t="s">
        <v>4083</v>
      </c>
      <c r="D1715" s="154" t="s">
        <v>565</v>
      </c>
      <c r="E1715" s="133" t="s">
        <v>2296</v>
      </c>
      <c r="F1715" s="134" t="s">
        <v>223</v>
      </c>
      <c r="G1715" s="134" t="s">
        <v>2088</v>
      </c>
      <c r="H1715" s="134" t="s">
        <v>474</v>
      </c>
      <c r="I1715" s="137"/>
      <c r="J1715" s="47" t="str">
        <f t="shared" si="26"/>
        <v>15</v>
      </c>
    </row>
    <row r="1716" spans="1:10" ht="15.75" hidden="1">
      <c r="A1716" s="134">
        <v>20</v>
      </c>
      <c r="B1716" s="147" t="s">
        <v>4084</v>
      </c>
      <c r="C1716" s="153" t="s">
        <v>832</v>
      </c>
      <c r="D1716" s="154" t="s">
        <v>745</v>
      </c>
      <c r="E1716" s="133" t="s">
        <v>4085</v>
      </c>
      <c r="F1716" s="134" t="s">
        <v>223</v>
      </c>
      <c r="G1716" s="134"/>
      <c r="H1716" s="134" t="s">
        <v>474</v>
      </c>
      <c r="I1716" s="137"/>
      <c r="J1716" s="47" t="str">
        <f t="shared" si="26"/>
        <v>15</v>
      </c>
    </row>
    <row r="1717" spans="1:10" ht="15.75" hidden="1">
      <c r="A1717" s="134">
        <v>21</v>
      </c>
      <c r="B1717" s="147" t="s">
        <v>4086</v>
      </c>
      <c r="C1717" s="153" t="s">
        <v>4087</v>
      </c>
      <c r="D1717" s="154" t="s">
        <v>4088</v>
      </c>
      <c r="E1717" s="133" t="s">
        <v>1027</v>
      </c>
      <c r="F1717" s="134" t="s">
        <v>223</v>
      </c>
      <c r="G1717" s="134" t="s">
        <v>2088</v>
      </c>
      <c r="H1717" s="134" t="s">
        <v>474</v>
      </c>
      <c r="I1717" s="137"/>
      <c r="J1717" s="47" t="str">
        <f t="shared" si="26"/>
        <v>15</v>
      </c>
    </row>
    <row r="1718" spans="1:10" ht="15.75" hidden="1">
      <c r="A1718" s="134">
        <v>22</v>
      </c>
      <c r="B1718" s="147" t="s">
        <v>4089</v>
      </c>
      <c r="C1718" s="153" t="s">
        <v>4078</v>
      </c>
      <c r="D1718" s="154" t="s">
        <v>1979</v>
      </c>
      <c r="E1718" s="133" t="s">
        <v>3670</v>
      </c>
      <c r="F1718" s="134" t="s">
        <v>223</v>
      </c>
      <c r="G1718" s="134" t="s">
        <v>2088</v>
      </c>
      <c r="H1718" s="134" t="s">
        <v>474</v>
      </c>
      <c r="I1718" s="137"/>
      <c r="J1718" s="47" t="str">
        <f t="shared" si="26"/>
        <v>15</v>
      </c>
    </row>
    <row r="1719" spans="1:10" ht="15.75" hidden="1">
      <c r="A1719" s="134">
        <v>23</v>
      </c>
      <c r="B1719" s="147" t="s">
        <v>4090</v>
      </c>
      <c r="C1719" s="153" t="s">
        <v>4091</v>
      </c>
      <c r="D1719" s="154" t="s">
        <v>1979</v>
      </c>
      <c r="E1719" s="133" t="s">
        <v>1704</v>
      </c>
      <c r="F1719" s="134" t="s">
        <v>223</v>
      </c>
      <c r="G1719" s="134" t="s">
        <v>2088</v>
      </c>
      <c r="H1719" s="134" t="s">
        <v>474</v>
      </c>
      <c r="I1719" s="137"/>
      <c r="J1719" s="47" t="str">
        <f t="shared" si="26"/>
        <v>15</v>
      </c>
    </row>
    <row r="1720" spans="1:10" ht="15.75" hidden="1">
      <c r="A1720" s="134">
        <v>24</v>
      </c>
      <c r="B1720" s="147" t="s">
        <v>4092</v>
      </c>
      <c r="C1720" s="153" t="s">
        <v>4093</v>
      </c>
      <c r="D1720" s="154" t="s">
        <v>767</v>
      </c>
      <c r="E1720" s="133" t="s">
        <v>2113</v>
      </c>
      <c r="F1720" s="134" t="s">
        <v>223</v>
      </c>
      <c r="G1720" s="134" t="s">
        <v>2088</v>
      </c>
      <c r="H1720" s="134" t="s">
        <v>474</v>
      </c>
      <c r="I1720" s="137"/>
      <c r="J1720" s="47" t="str">
        <f t="shared" si="26"/>
        <v>15</v>
      </c>
    </row>
    <row r="1721" spans="1:10" ht="15.75" hidden="1">
      <c r="A1721" s="134">
        <v>25</v>
      </c>
      <c r="B1721" s="147" t="s">
        <v>4094</v>
      </c>
      <c r="C1721" s="153" t="s">
        <v>4095</v>
      </c>
      <c r="D1721" s="154" t="s">
        <v>3508</v>
      </c>
      <c r="E1721" s="133" t="s">
        <v>865</v>
      </c>
      <c r="F1721" s="134" t="s">
        <v>223</v>
      </c>
      <c r="G1721" s="134" t="s">
        <v>2088</v>
      </c>
      <c r="H1721" s="134" t="s">
        <v>474</v>
      </c>
      <c r="I1721" s="137"/>
      <c r="J1721" s="47" t="str">
        <f t="shared" si="26"/>
        <v>15</v>
      </c>
    </row>
    <row r="1722" spans="1:10" ht="15.75" hidden="1">
      <c r="A1722" s="134">
        <v>26</v>
      </c>
      <c r="B1722" s="147" t="s">
        <v>4096</v>
      </c>
      <c r="C1722" s="153" t="s">
        <v>4097</v>
      </c>
      <c r="D1722" s="154" t="s">
        <v>3508</v>
      </c>
      <c r="E1722" s="133" t="s">
        <v>4098</v>
      </c>
      <c r="F1722" s="134" t="s">
        <v>223</v>
      </c>
      <c r="G1722" s="134" t="s">
        <v>2088</v>
      </c>
      <c r="H1722" s="134" t="s">
        <v>474</v>
      </c>
      <c r="I1722" s="137"/>
      <c r="J1722" s="47" t="str">
        <f t="shared" si="26"/>
        <v>15</v>
      </c>
    </row>
    <row r="1723" spans="1:10" ht="15.75" hidden="1">
      <c r="A1723" s="134">
        <v>27</v>
      </c>
      <c r="B1723" s="147" t="s">
        <v>4099</v>
      </c>
      <c r="C1723" s="153" t="s">
        <v>4100</v>
      </c>
      <c r="D1723" s="154" t="s">
        <v>3508</v>
      </c>
      <c r="E1723" s="133" t="s">
        <v>1134</v>
      </c>
      <c r="F1723" s="134" t="s">
        <v>223</v>
      </c>
      <c r="G1723" s="134" t="s">
        <v>2088</v>
      </c>
      <c r="H1723" s="134" t="s">
        <v>474</v>
      </c>
      <c r="I1723" s="137"/>
      <c r="J1723" s="47" t="str">
        <f t="shared" si="26"/>
        <v>15</v>
      </c>
    </row>
    <row r="1724" spans="1:10" ht="15.75" hidden="1">
      <c r="A1724" s="134">
        <v>28</v>
      </c>
      <c r="B1724" s="147" t="s">
        <v>4101</v>
      </c>
      <c r="C1724" s="153" t="s">
        <v>4102</v>
      </c>
      <c r="D1724" s="154" t="s">
        <v>4004</v>
      </c>
      <c r="E1724" s="133" t="s">
        <v>1146</v>
      </c>
      <c r="F1724" s="134" t="s">
        <v>223</v>
      </c>
      <c r="G1724" s="134" t="s">
        <v>2088</v>
      </c>
      <c r="H1724" s="134" t="s">
        <v>474</v>
      </c>
      <c r="I1724" s="137"/>
      <c r="J1724" s="47" t="str">
        <f t="shared" si="26"/>
        <v>15</v>
      </c>
    </row>
    <row r="1725" spans="1:10" ht="15.75" hidden="1">
      <c r="A1725" s="134">
        <v>29</v>
      </c>
      <c r="B1725" s="147" t="s">
        <v>4103</v>
      </c>
      <c r="C1725" s="153" t="s">
        <v>4078</v>
      </c>
      <c r="D1725" s="154" t="s">
        <v>4104</v>
      </c>
      <c r="E1725" s="133" t="s">
        <v>2003</v>
      </c>
      <c r="F1725" s="134" t="s">
        <v>223</v>
      </c>
      <c r="G1725" s="134" t="s">
        <v>2088</v>
      </c>
      <c r="H1725" s="134" t="s">
        <v>474</v>
      </c>
      <c r="I1725" s="137"/>
      <c r="J1725" s="47" t="str">
        <f t="shared" si="26"/>
        <v>15</v>
      </c>
    </row>
    <row r="1726" spans="1:10" ht="15.75" hidden="1">
      <c r="A1726" s="134">
        <v>30</v>
      </c>
      <c r="B1726" s="147" t="s">
        <v>4105</v>
      </c>
      <c r="C1726" s="153" t="s">
        <v>4106</v>
      </c>
      <c r="D1726" s="154" t="s">
        <v>4107</v>
      </c>
      <c r="E1726" s="133" t="s">
        <v>1619</v>
      </c>
      <c r="F1726" s="134" t="s">
        <v>223</v>
      </c>
      <c r="G1726" s="134" t="s">
        <v>2088</v>
      </c>
      <c r="H1726" s="134" t="s">
        <v>474</v>
      </c>
      <c r="I1726" s="137"/>
      <c r="J1726" s="47" t="str">
        <f t="shared" si="26"/>
        <v>15</v>
      </c>
    </row>
    <row r="1727" spans="1:10" ht="15.75" hidden="1">
      <c r="A1727" s="134">
        <v>31</v>
      </c>
      <c r="B1727" s="147" t="s">
        <v>4108</v>
      </c>
      <c r="C1727" s="153" t="s">
        <v>4109</v>
      </c>
      <c r="D1727" s="154" t="s">
        <v>985</v>
      </c>
      <c r="E1727" s="133" t="s">
        <v>1937</v>
      </c>
      <c r="F1727" s="134" t="s">
        <v>223</v>
      </c>
      <c r="G1727" s="134" t="s">
        <v>2088</v>
      </c>
      <c r="H1727" s="134" t="s">
        <v>474</v>
      </c>
      <c r="I1727" s="137"/>
      <c r="J1727" s="47" t="str">
        <f t="shared" si="26"/>
        <v>15</v>
      </c>
    </row>
    <row r="1728" spans="1:10" ht="15.75" hidden="1">
      <c r="A1728" s="134">
        <v>32</v>
      </c>
      <c r="B1728" s="147" t="s">
        <v>4110</v>
      </c>
      <c r="C1728" s="153" t="s">
        <v>4111</v>
      </c>
      <c r="D1728" s="154" t="s">
        <v>4112</v>
      </c>
      <c r="E1728" s="133" t="s">
        <v>1524</v>
      </c>
      <c r="F1728" s="134" t="s">
        <v>223</v>
      </c>
      <c r="G1728" s="134" t="s">
        <v>2088</v>
      </c>
      <c r="H1728" s="134" t="s">
        <v>474</v>
      </c>
      <c r="I1728" s="137"/>
      <c r="J1728" s="47" t="str">
        <f t="shared" si="26"/>
        <v>15</v>
      </c>
    </row>
    <row r="1729" spans="1:10" ht="15.75" hidden="1">
      <c r="A1729" s="134">
        <v>33</v>
      </c>
      <c r="B1729" s="147" t="s">
        <v>4113</v>
      </c>
      <c r="C1729" s="153" t="s">
        <v>4114</v>
      </c>
      <c r="D1729" s="154" t="s">
        <v>4112</v>
      </c>
      <c r="E1729" s="133" t="s">
        <v>2111</v>
      </c>
      <c r="F1729" s="134" t="s">
        <v>223</v>
      </c>
      <c r="G1729" s="134" t="s">
        <v>2088</v>
      </c>
      <c r="H1729" s="134" t="s">
        <v>474</v>
      </c>
      <c r="I1729" s="137"/>
      <c r="J1729" s="47" t="str">
        <f t="shared" si="26"/>
        <v>15</v>
      </c>
    </row>
    <row r="1730" spans="1:10" ht="15.75" hidden="1">
      <c r="A1730" s="134">
        <v>34</v>
      </c>
      <c r="B1730" s="147" t="s">
        <v>4115</v>
      </c>
      <c r="C1730" s="153" t="s">
        <v>4116</v>
      </c>
      <c r="D1730" s="154" t="s">
        <v>4117</v>
      </c>
      <c r="E1730" s="133" t="s">
        <v>4118</v>
      </c>
      <c r="F1730" s="134" t="s">
        <v>223</v>
      </c>
      <c r="G1730" s="134" t="s">
        <v>2088</v>
      </c>
      <c r="H1730" s="134" t="s">
        <v>474</v>
      </c>
      <c r="I1730" s="137"/>
      <c r="J1730" s="47" t="str">
        <f t="shared" si="26"/>
        <v>15</v>
      </c>
    </row>
    <row r="1731" spans="1:10" ht="15.75" hidden="1">
      <c r="A1731" s="134">
        <v>35</v>
      </c>
      <c r="B1731" s="147" t="s">
        <v>4119</v>
      </c>
      <c r="C1731" s="153" t="s">
        <v>4120</v>
      </c>
      <c r="D1731" s="154" t="s">
        <v>4121</v>
      </c>
      <c r="E1731" s="133" t="s">
        <v>838</v>
      </c>
      <c r="F1731" s="134" t="s">
        <v>223</v>
      </c>
      <c r="G1731" s="134" t="s">
        <v>2088</v>
      </c>
      <c r="H1731" s="134" t="s">
        <v>474</v>
      </c>
      <c r="I1731" s="137"/>
      <c r="J1731" s="47" t="str">
        <f t="shared" ref="J1731:J1794" si="27">LEFT(F1731,2)</f>
        <v>15</v>
      </c>
    </row>
    <row r="1732" spans="1:10" ht="15.75" hidden="1">
      <c r="A1732" s="134">
        <v>36</v>
      </c>
      <c r="B1732" s="147" t="s">
        <v>4122</v>
      </c>
      <c r="C1732" s="153" t="s">
        <v>4123</v>
      </c>
      <c r="D1732" s="154" t="s">
        <v>4121</v>
      </c>
      <c r="E1732" s="133" t="s">
        <v>4124</v>
      </c>
      <c r="F1732" s="134" t="s">
        <v>223</v>
      </c>
      <c r="G1732" s="134" t="s">
        <v>2088</v>
      </c>
      <c r="H1732" s="134" t="s">
        <v>474</v>
      </c>
      <c r="I1732" s="137"/>
      <c r="J1732" s="47" t="str">
        <f t="shared" si="27"/>
        <v>15</v>
      </c>
    </row>
    <row r="1733" spans="1:10" ht="15.75" hidden="1">
      <c r="A1733" s="134">
        <v>37</v>
      </c>
      <c r="B1733" s="147" t="s">
        <v>4125</v>
      </c>
      <c r="C1733" s="153" t="s">
        <v>4126</v>
      </c>
      <c r="D1733" s="154" t="s">
        <v>4121</v>
      </c>
      <c r="E1733" s="133" t="s">
        <v>1296</v>
      </c>
      <c r="F1733" s="134" t="s">
        <v>223</v>
      </c>
      <c r="G1733" s="134" t="s">
        <v>2088</v>
      </c>
      <c r="H1733" s="134" t="s">
        <v>454</v>
      </c>
      <c r="I1733" s="137"/>
      <c r="J1733" s="47" t="str">
        <f t="shared" si="27"/>
        <v>15</v>
      </c>
    </row>
    <row r="1734" spans="1:10" ht="15.75" hidden="1">
      <c r="A1734" s="134">
        <v>38</v>
      </c>
      <c r="B1734" s="147" t="s">
        <v>4127</v>
      </c>
      <c r="C1734" s="153" t="s">
        <v>2807</v>
      </c>
      <c r="D1734" s="154" t="s">
        <v>611</v>
      </c>
      <c r="E1734" s="133" t="s">
        <v>4128</v>
      </c>
      <c r="F1734" s="134" t="s">
        <v>223</v>
      </c>
      <c r="G1734" s="135" t="s">
        <v>604</v>
      </c>
      <c r="H1734" s="134" t="s">
        <v>474</v>
      </c>
      <c r="I1734" s="137"/>
      <c r="J1734" s="47" t="str">
        <f t="shared" si="27"/>
        <v>15</v>
      </c>
    </row>
    <row r="1735" spans="1:10" ht="15.75" hidden="1">
      <c r="A1735" s="134">
        <v>39</v>
      </c>
      <c r="B1735" s="147" t="s">
        <v>4129</v>
      </c>
      <c r="C1735" s="153" t="s">
        <v>793</v>
      </c>
      <c r="D1735" s="154" t="s">
        <v>615</v>
      </c>
      <c r="E1735" s="133" t="s">
        <v>1418</v>
      </c>
      <c r="F1735" s="134" t="s">
        <v>223</v>
      </c>
      <c r="G1735" s="134"/>
      <c r="H1735" s="134" t="s">
        <v>454</v>
      </c>
      <c r="I1735" s="137"/>
      <c r="J1735" s="47" t="str">
        <f t="shared" si="27"/>
        <v>15</v>
      </c>
    </row>
    <row r="1736" spans="1:10" ht="15.75" hidden="1">
      <c r="A1736" s="134">
        <v>40</v>
      </c>
      <c r="B1736" s="147" t="s">
        <v>4130</v>
      </c>
      <c r="C1736" s="153" t="s">
        <v>4126</v>
      </c>
      <c r="D1736" s="154" t="s">
        <v>1464</v>
      </c>
      <c r="E1736" s="133" t="s">
        <v>1061</v>
      </c>
      <c r="F1736" s="134" t="s">
        <v>223</v>
      </c>
      <c r="G1736" s="134" t="s">
        <v>2088</v>
      </c>
      <c r="H1736" s="134" t="s">
        <v>474</v>
      </c>
      <c r="I1736" s="137"/>
      <c r="J1736" s="47" t="str">
        <f t="shared" si="27"/>
        <v>15</v>
      </c>
    </row>
    <row r="1737" spans="1:10" ht="15.75" hidden="1">
      <c r="A1737" s="134">
        <v>41</v>
      </c>
      <c r="B1737" s="147" t="s">
        <v>4131</v>
      </c>
      <c r="C1737" s="153" t="s">
        <v>4132</v>
      </c>
      <c r="D1737" s="154" t="s">
        <v>1743</v>
      </c>
      <c r="E1737" s="133" t="s">
        <v>2506</v>
      </c>
      <c r="F1737" s="134" t="s">
        <v>223</v>
      </c>
      <c r="G1737" s="134" t="s">
        <v>2088</v>
      </c>
      <c r="H1737" s="134" t="s">
        <v>474</v>
      </c>
      <c r="I1737" s="137"/>
      <c r="J1737" s="47" t="str">
        <f t="shared" si="27"/>
        <v>15</v>
      </c>
    </row>
    <row r="1738" spans="1:10" ht="15.75" hidden="1">
      <c r="A1738" s="134">
        <v>42</v>
      </c>
      <c r="B1738" s="147" t="s">
        <v>4133</v>
      </c>
      <c r="C1738" s="153" t="s">
        <v>4097</v>
      </c>
      <c r="D1738" s="154" t="s">
        <v>1468</v>
      </c>
      <c r="E1738" s="133" t="s">
        <v>3079</v>
      </c>
      <c r="F1738" s="134" t="s">
        <v>223</v>
      </c>
      <c r="G1738" s="134" t="s">
        <v>2088</v>
      </c>
      <c r="H1738" s="134" t="s">
        <v>474</v>
      </c>
      <c r="I1738" s="137"/>
      <c r="J1738" s="47" t="str">
        <f t="shared" si="27"/>
        <v>15</v>
      </c>
    </row>
    <row r="1739" spans="1:10" ht="15.75" hidden="1">
      <c r="A1739" s="134">
        <v>43</v>
      </c>
      <c r="B1739" s="147" t="s">
        <v>4134</v>
      </c>
      <c r="C1739" s="153" t="s">
        <v>4074</v>
      </c>
      <c r="D1739" s="154" t="s">
        <v>650</v>
      </c>
      <c r="E1739" s="133" t="s">
        <v>4135</v>
      </c>
      <c r="F1739" s="134" t="s">
        <v>223</v>
      </c>
      <c r="G1739" s="134" t="s">
        <v>2088</v>
      </c>
      <c r="H1739" s="134" t="s">
        <v>474</v>
      </c>
      <c r="I1739" s="137"/>
      <c r="J1739" s="47" t="str">
        <f t="shared" si="27"/>
        <v>15</v>
      </c>
    </row>
    <row r="1740" spans="1:10" ht="15.75" hidden="1">
      <c r="A1740" s="134">
        <v>44</v>
      </c>
      <c r="B1740" s="147" t="s">
        <v>4136</v>
      </c>
      <c r="C1740" s="153" t="s">
        <v>4137</v>
      </c>
      <c r="D1740" s="154" t="s">
        <v>650</v>
      </c>
      <c r="E1740" s="133" t="s">
        <v>2280</v>
      </c>
      <c r="F1740" s="134" t="s">
        <v>223</v>
      </c>
      <c r="G1740" s="134" t="s">
        <v>2088</v>
      </c>
      <c r="H1740" s="134" t="s">
        <v>474</v>
      </c>
      <c r="I1740" s="137"/>
      <c r="J1740" s="47" t="str">
        <f t="shared" si="27"/>
        <v>15</v>
      </c>
    </row>
    <row r="1741" spans="1:10" ht="15.75" hidden="1">
      <c r="A1741" s="134">
        <v>45</v>
      </c>
      <c r="B1741" s="147" t="s">
        <v>4138</v>
      </c>
      <c r="C1741" s="153" t="s">
        <v>4058</v>
      </c>
      <c r="D1741" s="154" t="s">
        <v>4139</v>
      </c>
      <c r="E1741" s="133" t="s">
        <v>977</v>
      </c>
      <c r="F1741" s="134" t="s">
        <v>223</v>
      </c>
      <c r="G1741" s="134" t="s">
        <v>2088</v>
      </c>
      <c r="H1741" s="134" t="s">
        <v>474</v>
      </c>
      <c r="I1741" s="137"/>
      <c r="J1741" s="47" t="str">
        <f t="shared" si="27"/>
        <v>15</v>
      </c>
    </row>
    <row r="1742" spans="1:10" ht="15.75" hidden="1">
      <c r="A1742" s="134">
        <v>46</v>
      </c>
      <c r="B1742" s="147" t="s">
        <v>4140</v>
      </c>
      <c r="C1742" s="153" t="s">
        <v>4141</v>
      </c>
      <c r="D1742" s="154" t="s">
        <v>1015</v>
      </c>
      <c r="E1742" s="133" t="s">
        <v>908</v>
      </c>
      <c r="F1742" s="134" t="s">
        <v>223</v>
      </c>
      <c r="G1742" s="134" t="s">
        <v>2088</v>
      </c>
      <c r="H1742" s="134" t="s">
        <v>474</v>
      </c>
      <c r="I1742" s="137"/>
      <c r="J1742" s="47" t="str">
        <f t="shared" si="27"/>
        <v>15</v>
      </c>
    </row>
    <row r="1743" spans="1:10" ht="15.75" hidden="1">
      <c r="A1743" s="134">
        <v>47</v>
      </c>
      <c r="B1743" s="147" t="s">
        <v>4142</v>
      </c>
      <c r="C1743" s="153" t="s">
        <v>4058</v>
      </c>
      <c r="D1743" s="154" t="s">
        <v>3435</v>
      </c>
      <c r="E1743" s="133" t="s">
        <v>2402</v>
      </c>
      <c r="F1743" s="134" t="s">
        <v>223</v>
      </c>
      <c r="G1743" s="134" t="s">
        <v>2088</v>
      </c>
      <c r="H1743" s="134" t="s">
        <v>474</v>
      </c>
      <c r="I1743" s="137"/>
      <c r="J1743" s="47" t="str">
        <f t="shared" si="27"/>
        <v>15</v>
      </c>
    </row>
    <row r="1744" spans="1:10" ht="15.75" hidden="1">
      <c r="A1744" s="134">
        <v>48</v>
      </c>
      <c r="B1744" s="147" t="s">
        <v>4143</v>
      </c>
      <c r="C1744" s="153" t="s">
        <v>4111</v>
      </c>
      <c r="D1744" s="154" t="s">
        <v>4144</v>
      </c>
      <c r="E1744" s="133" t="s">
        <v>894</v>
      </c>
      <c r="F1744" s="134" t="s">
        <v>223</v>
      </c>
      <c r="G1744" s="134" t="s">
        <v>2088</v>
      </c>
      <c r="H1744" s="134" t="s">
        <v>474</v>
      </c>
      <c r="I1744" s="137"/>
      <c r="J1744" s="47" t="str">
        <f t="shared" si="27"/>
        <v>15</v>
      </c>
    </row>
    <row r="1745" spans="1:10" ht="15.75" hidden="1">
      <c r="A1745" s="134">
        <v>49</v>
      </c>
      <c r="B1745" s="147" t="s">
        <v>4145</v>
      </c>
      <c r="C1745" s="153" t="s">
        <v>4146</v>
      </c>
      <c r="D1745" s="154" t="s">
        <v>4147</v>
      </c>
      <c r="E1745" s="133" t="s">
        <v>684</v>
      </c>
      <c r="F1745" s="134" t="s">
        <v>223</v>
      </c>
      <c r="G1745" s="134" t="s">
        <v>2088</v>
      </c>
      <c r="H1745" s="134" t="s">
        <v>474</v>
      </c>
      <c r="I1745" s="137"/>
      <c r="J1745" s="47" t="str">
        <f t="shared" si="27"/>
        <v>15</v>
      </c>
    </row>
    <row r="1746" spans="1:10" ht="15.75" hidden="1">
      <c r="A1746" s="134">
        <v>50</v>
      </c>
      <c r="B1746" s="147" t="s">
        <v>4148</v>
      </c>
      <c r="C1746" s="153" t="s">
        <v>4149</v>
      </c>
      <c r="D1746" s="154" t="s">
        <v>4147</v>
      </c>
      <c r="E1746" s="133" t="s">
        <v>1586</v>
      </c>
      <c r="F1746" s="134" t="s">
        <v>223</v>
      </c>
      <c r="G1746" s="134" t="s">
        <v>2088</v>
      </c>
      <c r="H1746" s="134" t="s">
        <v>474</v>
      </c>
      <c r="I1746" s="137"/>
      <c r="J1746" s="47" t="str">
        <f t="shared" si="27"/>
        <v>15</v>
      </c>
    </row>
    <row r="1747" spans="1:10" ht="15.75" hidden="1">
      <c r="A1747" s="134">
        <v>51</v>
      </c>
      <c r="B1747" s="147" t="s">
        <v>4150</v>
      </c>
      <c r="C1747" s="153" t="s">
        <v>4151</v>
      </c>
      <c r="D1747" s="154" t="s">
        <v>4152</v>
      </c>
      <c r="E1747" s="133" t="s">
        <v>1094</v>
      </c>
      <c r="F1747" s="134" t="s">
        <v>223</v>
      </c>
      <c r="G1747" s="134" t="s">
        <v>2088</v>
      </c>
      <c r="H1747" s="134" t="s">
        <v>474</v>
      </c>
      <c r="I1747" s="137"/>
      <c r="J1747" s="47" t="str">
        <f t="shared" si="27"/>
        <v>15</v>
      </c>
    </row>
    <row r="1748" spans="1:10" ht="15.75" hidden="1">
      <c r="A1748" s="134">
        <v>52</v>
      </c>
      <c r="B1748" s="147" t="s">
        <v>4153</v>
      </c>
      <c r="C1748" s="153" t="s">
        <v>4154</v>
      </c>
      <c r="D1748" s="154" t="s">
        <v>4152</v>
      </c>
      <c r="E1748" s="133" t="s">
        <v>4155</v>
      </c>
      <c r="F1748" s="134" t="s">
        <v>223</v>
      </c>
      <c r="G1748" s="134" t="s">
        <v>2088</v>
      </c>
      <c r="H1748" s="134" t="s">
        <v>474</v>
      </c>
      <c r="I1748" s="137"/>
      <c r="J1748" s="47" t="str">
        <f t="shared" si="27"/>
        <v>15</v>
      </c>
    </row>
    <row r="1749" spans="1:10" ht="15.75" hidden="1">
      <c r="A1749" s="134">
        <v>53</v>
      </c>
      <c r="B1749" s="147" t="s">
        <v>4156</v>
      </c>
      <c r="C1749" s="153" t="s">
        <v>1734</v>
      </c>
      <c r="D1749" s="154" t="s">
        <v>2729</v>
      </c>
      <c r="E1749" s="133" t="s">
        <v>1054</v>
      </c>
      <c r="F1749" s="134" t="s">
        <v>223</v>
      </c>
      <c r="G1749" s="134"/>
      <c r="H1749" s="134" t="s">
        <v>474</v>
      </c>
      <c r="I1749" s="137"/>
      <c r="J1749" s="47" t="str">
        <f t="shared" si="27"/>
        <v>15</v>
      </c>
    </row>
    <row r="1750" spans="1:10" ht="15.75" hidden="1">
      <c r="A1750" s="134">
        <v>54</v>
      </c>
      <c r="B1750" s="147" t="s">
        <v>4157</v>
      </c>
      <c r="C1750" s="153" t="s">
        <v>4158</v>
      </c>
      <c r="D1750" s="154" t="s">
        <v>4159</v>
      </c>
      <c r="E1750" s="133" t="s">
        <v>2100</v>
      </c>
      <c r="F1750" s="134" t="s">
        <v>223</v>
      </c>
      <c r="G1750" s="134" t="s">
        <v>2088</v>
      </c>
      <c r="H1750" s="134" t="s">
        <v>474</v>
      </c>
      <c r="I1750" s="137"/>
      <c r="J1750" s="47" t="str">
        <f t="shared" si="27"/>
        <v>15</v>
      </c>
    </row>
    <row r="1751" spans="1:10" ht="15.75" hidden="1">
      <c r="A1751" s="134">
        <v>55</v>
      </c>
      <c r="B1751" s="147" t="s">
        <v>4160</v>
      </c>
      <c r="C1751" s="153" t="s">
        <v>4161</v>
      </c>
      <c r="D1751" s="154" t="s">
        <v>4162</v>
      </c>
      <c r="E1751" s="133" t="s">
        <v>3023</v>
      </c>
      <c r="F1751" s="134" t="s">
        <v>223</v>
      </c>
      <c r="G1751" s="134" t="s">
        <v>2088</v>
      </c>
      <c r="H1751" s="134" t="s">
        <v>474</v>
      </c>
      <c r="I1751" s="137"/>
      <c r="J1751" s="47" t="str">
        <f t="shared" si="27"/>
        <v>15</v>
      </c>
    </row>
    <row r="1752" spans="1:10" ht="15.75" hidden="1">
      <c r="A1752" s="134">
        <v>56</v>
      </c>
      <c r="B1752" s="147" t="s">
        <v>4163</v>
      </c>
      <c r="C1752" s="153" t="s">
        <v>4164</v>
      </c>
      <c r="D1752" s="154" t="s">
        <v>4165</v>
      </c>
      <c r="E1752" s="133" t="s">
        <v>935</v>
      </c>
      <c r="F1752" s="134" t="s">
        <v>223</v>
      </c>
      <c r="G1752" s="134" t="s">
        <v>2088</v>
      </c>
      <c r="H1752" s="134" t="s">
        <v>474</v>
      </c>
      <c r="I1752" s="137"/>
      <c r="J1752" s="47" t="str">
        <f t="shared" si="27"/>
        <v>15</v>
      </c>
    </row>
    <row r="1753" spans="1:10" ht="15.75" hidden="1">
      <c r="A1753" s="134">
        <v>57</v>
      </c>
      <c r="B1753" s="147" t="s">
        <v>4166</v>
      </c>
      <c r="C1753" s="153" t="s">
        <v>4167</v>
      </c>
      <c r="D1753" s="154" t="s">
        <v>4168</v>
      </c>
      <c r="E1753" s="133" t="s">
        <v>1600</v>
      </c>
      <c r="F1753" s="134" t="s">
        <v>223</v>
      </c>
      <c r="G1753" s="134" t="s">
        <v>2088</v>
      </c>
      <c r="H1753" s="134" t="s">
        <v>474</v>
      </c>
      <c r="I1753" s="137"/>
      <c r="J1753" s="47" t="str">
        <f t="shared" si="27"/>
        <v>15</v>
      </c>
    </row>
    <row r="1754" spans="1:10" ht="15.75" hidden="1">
      <c r="A1754" s="134">
        <v>58</v>
      </c>
      <c r="B1754" s="147" t="s">
        <v>4169</v>
      </c>
      <c r="C1754" s="153" t="s">
        <v>2704</v>
      </c>
      <c r="D1754" s="154" t="s">
        <v>1059</v>
      </c>
      <c r="E1754" s="133" t="s">
        <v>1094</v>
      </c>
      <c r="F1754" s="134" t="s">
        <v>223</v>
      </c>
      <c r="G1754" s="135" t="s">
        <v>43</v>
      </c>
      <c r="H1754" s="134" t="s">
        <v>474</v>
      </c>
      <c r="I1754" s="137"/>
      <c r="J1754" s="47" t="str">
        <f t="shared" si="27"/>
        <v>15</v>
      </c>
    </row>
    <row r="1755" spans="1:10" ht="15.75" hidden="1">
      <c r="A1755" s="134">
        <v>1</v>
      </c>
      <c r="B1755" s="147" t="s">
        <v>4170</v>
      </c>
      <c r="C1755" s="153" t="s">
        <v>820</v>
      </c>
      <c r="D1755" s="154" t="s">
        <v>451</v>
      </c>
      <c r="E1755" s="133" t="s">
        <v>647</v>
      </c>
      <c r="F1755" s="136" t="s">
        <v>4171</v>
      </c>
      <c r="G1755" s="134"/>
      <c r="H1755" s="134" t="s">
        <v>454</v>
      </c>
      <c r="I1755" s="137"/>
      <c r="J1755" s="47" t="str">
        <f t="shared" si="27"/>
        <v>15</v>
      </c>
    </row>
    <row r="1756" spans="1:10" ht="15.75" hidden="1">
      <c r="A1756" s="134">
        <v>2</v>
      </c>
      <c r="B1756" s="147" t="s">
        <v>4172</v>
      </c>
      <c r="C1756" s="153" t="s">
        <v>4173</v>
      </c>
      <c r="D1756" s="154" t="s">
        <v>451</v>
      </c>
      <c r="E1756" s="133" t="s">
        <v>3011</v>
      </c>
      <c r="F1756" s="134" t="s">
        <v>4171</v>
      </c>
      <c r="G1756" s="134" t="s">
        <v>2088</v>
      </c>
      <c r="H1756" s="134" t="s">
        <v>474</v>
      </c>
      <c r="I1756" s="137"/>
      <c r="J1756" s="47" t="str">
        <f t="shared" si="27"/>
        <v>15</v>
      </c>
    </row>
    <row r="1757" spans="1:10" ht="15.75" hidden="1">
      <c r="A1757" s="134">
        <v>3</v>
      </c>
      <c r="B1757" s="147" t="s">
        <v>4174</v>
      </c>
      <c r="C1757" s="153" t="s">
        <v>2019</v>
      </c>
      <c r="D1757" s="154" t="s">
        <v>1225</v>
      </c>
      <c r="E1757" s="133" t="s">
        <v>4175</v>
      </c>
      <c r="F1757" s="134" t="s">
        <v>4171</v>
      </c>
      <c r="G1757" s="134"/>
      <c r="H1757" s="134" t="s">
        <v>454</v>
      </c>
      <c r="I1757" s="137"/>
      <c r="J1757" s="47" t="str">
        <f t="shared" si="27"/>
        <v>15</v>
      </c>
    </row>
    <row r="1758" spans="1:10" ht="15.75" hidden="1">
      <c r="A1758" s="134">
        <v>4</v>
      </c>
      <c r="B1758" s="147" t="s">
        <v>4176</v>
      </c>
      <c r="C1758" s="153" t="s">
        <v>4177</v>
      </c>
      <c r="D1758" s="154" t="s">
        <v>460</v>
      </c>
      <c r="E1758" s="133" t="s">
        <v>1667</v>
      </c>
      <c r="F1758" s="134" t="s">
        <v>4171</v>
      </c>
      <c r="G1758" s="134"/>
      <c r="H1758" s="134" t="s">
        <v>474</v>
      </c>
      <c r="I1758" s="137"/>
      <c r="J1758" s="47" t="str">
        <f t="shared" si="27"/>
        <v>15</v>
      </c>
    </row>
    <row r="1759" spans="1:10" ht="15.75" hidden="1">
      <c r="A1759" s="134">
        <v>5</v>
      </c>
      <c r="B1759" s="147" t="s">
        <v>4178</v>
      </c>
      <c r="C1759" s="153" t="s">
        <v>4161</v>
      </c>
      <c r="D1759" s="154" t="s">
        <v>4179</v>
      </c>
      <c r="E1759" s="133" t="s">
        <v>3464</v>
      </c>
      <c r="F1759" s="134" t="s">
        <v>4171</v>
      </c>
      <c r="G1759" s="134" t="s">
        <v>2088</v>
      </c>
      <c r="H1759" s="134" t="s">
        <v>474</v>
      </c>
      <c r="I1759" s="137"/>
      <c r="J1759" s="47" t="str">
        <f t="shared" si="27"/>
        <v>15</v>
      </c>
    </row>
    <row r="1760" spans="1:10" ht="15.75" hidden="1">
      <c r="A1760" s="134">
        <v>6</v>
      </c>
      <c r="B1760" s="147" t="s">
        <v>4180</v>
      </c>
      <c r="C1760" s="153" t="s">
        <v>4181</v>
      </c>
      <c r="D1760" s="154" t="s">
        <v>4182</v>
      </c>
      <c r="E1760" s="133" t="s">
        <v>684</v>
      </c>
      <c r="F1760" s="134" t="s">
        <v>4171</v>
      </c>
      <c r="G1760" s="134" t="s">
        <v>2088</v>
      </c>
      <c r="H1760" s="134" t="s">
        <v>474</v>
      </c>
      <c r="I1760" s="137"/>
      <c r="J1760" s="47" t="str">
        <f t="shared" si="27"/>
        <v>15</v>
      </c>
    </row>
    <row r="1761" spans="1:10" ht="15.75" hidden="1">
      <c r="A1761" s="134">
        <v>7</v>
      </c>
      <c r="B1761" s="147" t="s">
        <v>4183</v>
      </c>
      <c r="C1761" s="153" t="s">
        <v>4184</v>
      </c>
      <c r="D1761" s="154" t="s">
        <v>3856</v>
      </c>
      <c r="E1761" s="133" t="s">
        <v>973</v>
      </c>
      <c r="F1761" s="134" t="s">
        <v>4171</v>
      </c>
      <c r="G1761" s="134" t="s">
        <v>2088</v>
      </c>
      <c r="H1761" s="134" t="s">
        <v>454</v>
      </c>
      <c r="I1761" s="137"/>
      <c r="J1761" s="47" t="str">
        <f t="shared" si="27"/>
        <v>15</v>
      </c>
    </row>
    <row r="1762" spans="1:10" ht="15.75" hidden="1">
      <c r="A1762" s="134">
        <v>8</v>
      </c>
      <c r="B1762" s="147" t="s">
        <v>4185</v>
      </c>
      <c r="C1762" s="153" t="s">
        <v>4058</v>
      </c>
      <c r="D1762" s="154" t="s">
        <v>1918</v>
      </c>
      <c r="E1762" s="133" t="s">
        <v>4186</v>
      </c>
      <c r="F1762" s="134" t="s">
        <v>4171</v>
      </c>
      <c r="G1762" s="134" t="s">
        <v>2088</v>
      </c>
      <c r="H1762" s="134" t="s">
        <v>474</v>
      </c>
      <c r="I1762" s="137"/>
      <c r="J1762" s="47" t="str">
        <f t="shared" si="27"/>
        <v>15</v>
      </c>
    </row>
    <row r="1763" spans="1:10" ht="15.75" hidden="1">
      <c r="A1763" s="134">
        <v>9</v>
      </c>
      <c r="B1763" s="147" t="s">
        <v>4187</v>
      </c>
      <c r="C1763" s="153" t="s">
        <v>4188</v>
      </c>
      <c r="D1763" s="154" t="s">
        <v>4189</v>
      </c>
      <c r="E1763" s="133" t="s">
        <v>4190</v>
      </c>
      <c r="F1763" s="134" t="s">
        <v>4171</v>
      </c>
      <c r="G1763" s="134" t="s">
        <v>2088</v>
      </c>
      <c r="H1763" s="134" t="s">
        <v>474</v>
      </c>
      <c r="I1763" s="137"/>
      <c r="J1763" s="47" t="str">
        <f t="shared" si="27"/>
        <v>15</v>
      </c>
    </row>
    <row r="1764" spans="1:10" ht="15.75" hidden="1">
      <c r="A1764" s="134">
        <v>10</v>
      </c>
      <c r="B1764" s="147" t="s">
        <v>4191</v>
      </c>
      <c r="C1764" s="153" t="s">
        <v>4048</v>
      </c>
      <c r="D1764" s="154" t="s">
        <v>4189</v>
      </c>
      <c r="E1764" s="133" t="s">
        <v>4192</v>
      </c>
      <c r="F1764" s="134" t="s">
        <v>4171</v>
      </c>
      <c r="G1764" s="134" t="s">
        <v>2088</v>
      </c>
      <c r="H1764" s="134" t="s">
        <v>474</v>
      </c>
      <c r="I1764" s="137"/>
      <c r="J1764" s="47" t="str">
        <f t="shared" si="27"/>
        <v>15</v>
      </c>
    </row>
    <row r="1765" spans="1:10" ht="15.75" hidden="1">
      <c r="A1765" s="134">
        <v>11</v>
      </c>
      <c r="B1765" s="147" t="s">
        <v>4193</v>
      </c>
      <c r="C1765" s="153" t="s">
        <v>4194</v>
      </c>
      <c r="D1765" s="154" t="s">
        <v>4195</v>
      </c>
      <c r="E1765" s="133" t="s">
        <v>1012</v>
      </c>
      <c r="F1765" s="134" t="s">
        <v>4171</v>
      </c>
      <c r="G1765" s="134" t="s">
        <v>2088</v>
      </c>
      <c r="H1765" s="134" t="s">
        <v>474</v>
      </c>
      <c r="I1765" s="137"/>
      <c r="J1765" s="47" t="str">
        <f t="shared" si="27"/>
        <v>15</v>
      </c>
    </row>
    <row r="1766" spans="1:10" ht="15.75" hidden="1">
      <c r="A1766" s="134">
        <v>12</v>
      </c>
      <c r="B1766" s="147" t="s">
        <v>4196</v>
      </c>
      <c r="C1766" s="153" t="s">
        <v>4197</v>
      </c>
      <c r="D1766" s="154" t="s">
        <v>4198</v>
      </c>
      <c r="E1766" s="133" t="s">
        <v>1128</v>
      </c>
      <c r="F1766" s="134" t="s">
        <v>4171</v>
      </c>
      <c r="G1766" s="134" t="s">
        <v>2088</v>
      </c>
      <c r="H1766" s="134" t="s">
        <v>474</v>
      </c>
      <c r="I1766" s="137"/>
      <c r="J1766" s="47" t="str">
        <f t="shared" si="27"/>
        <v>15</v>
      </c>
    </row>
    <row r="1767" spans="1:10" ht="15.75" hidden="1">
      <c r="A1767" s="134">
        <v>13</v>
      </c>
      <c r="B1767" s="147" t="s">
        <v>4199</v>
      </c>
      <c r="C1767" s="153" t="s">
        <v>4200</v>
      </c>
      <c r="D1767" s="154" t="s">
        <v>1944</v>
      </c>
      <c r="E1767" s="133" t="s">
        <v>2489</v>
      </c>
      <c r="F1767" s="134" t="s">
        <v>4171</v>
      </c>
      <c r="G1767" s="134" t="s">
        <v>2088</v>
      </c>
      <c r="H1767" s="134" t="s">
        <v>474</v>
      </c>
      <c r="I1767" s="137"/>
      <c r="J1767" s="47" t="str">
        <f t="shared" si="27"/>
        <v>15</v>
      </c>
    </row>
    <row r="1768" spans="1:10" ht="15.75" hidden="1">
      <c r="A1768" s="134">
        <v>14</v>
      </c>
      <c r="B1768" s="147" t="s">
        <v>4201</v>
      </c>
      <c r="C1768" s="153" t="s">
        <v>3211</v>
      </c>
      <c r="D1768" s="154" t="s">
        <v>1272</v>
      </c>
      <c r="E1768" s="133" t="s">
        <v>1094</v>
      </c>
      <c r="F1768" s="134" t="s">
        <v>4171</v>
      </c>
      <c r="G1768" s="134" t="s">
        <v>2088</v>
      </c>
      <c r="H1768" s="134" t="s">
        <v>474</v>
      </c>
      <c r="I1768" s="137"/>
      <c r="J1768" s="47" t="str">
        <f t="shared" si="27"/>
        <v>15</v>
      </c>
    </row>
    <row r="1769" spans="1:10" ht="15.75" hidden="1">
      <c r="A1769" s="134">
        <v>15</v>
      </c>
      <c r="B1769" s="147" t="s">
        <v>4202</v>
      </c>
      <c r="C1769" s="153" t="s">
        <v>4123</v>
      </c>
      <c r="D1769" s="154" t="s">
        <v>4203</v>
      </c>
      <c r="E1769" s="133" t="s">
        <v>4204</v>
      </c>
      <c r="F1769" s="134" t="s">
        <v>4171</v>
      </c>
      <c r="G1769" s="134" t="s">
        <v>2088</v>
      </c>
      <c r="H1769" s="134" t="s">
        <v>474</v>
      </c>
      <c r="I1769" s="137"/>
      <c r="J1769" s="47" t="str">
        <f t="shared" si="27"/>
        <v>15</v>
      </c>
    </row>
    <row r="1770" spans="1:10" ht="15.75" hidden="1">
      <c r="A1770" s="134">
        <v>16</v>
      </c>
      <c r="B1770" s="147" t="s">
        <v>4205</v>
      </c>
      <c r="C1770" s="153" t="s">
        <v>4206</v>
      </c>
      <c r="D1770" s="154" t="s">
        <v>1102</v>
      </c>
      <c r="E1770" s="133" t="s">
        <v>2538</v>
      </c>
      <c r="F1770" s="134" t="s">
        <v>4171</v>
      </c>
      <c r="G1770" s="134" t="s">
        <v>2088</v>
      </c>
      <c r="H1770" s="134" t="s">
        <v>474</v>
      </c>
      <c r="I1770" s="137"/>
      <c r="J1770" s="47" t="str">
        <f t="shared" si="27"/>
        <v>15</v>
      </c>
    </row>
    <row r="1771" spans="1:10" ht="15.75" hidden="1">
      <c r="A1771" s="134">
        <v>17</v>
      </c>
      <c r="B1771" s="147" t="s">
        <v>4207</v>
      </c>
      <c r="C1771" s="153" t="s">
        <v>4208</v>
      </c>
      <c r="D1771" s="154" t="s">
        <v>518</v>
      </c>
      <c r="E1771" s="133" t="s">
        <v>824</v>
      </c>
      <c r="F1771" s="134" t="s">
        <v>4171</v>
      </c>
      <c r="G1771" s="134" t="s">
        <v>2088</v>
      </c>
      <c r="H1771" s="134" t="s">
        <v>474</v>
      </c>
      <c r="I1771" s="137"/>
      <c r="J1771" s="47" t="str">
        <f t="shared" si="27"/>
        <v>15</v>
      </c>
    </row>
    <row r="1772" spans="1:10" ht="15.75" hidden="1">
      <c r="A1772" s="134">
        <v>18</v>
      </c>
      <c r="B1772" s="147" t="s">
        <v>4209</v>
      </c>
      <c r="C1772" s="153" t="s">
        <v>4210</v>
      </c>
      <c r="D1772" s="154" t="s">
        <v>911</v>
      </c>
      <c r="E1772" s="133" t="s">
        <v>2119</v>
      </c>
      <c r="F1772" s="134" t="s">
        <v>4171</v>
      </c>
      <c r="G1772" s="134" t="s">
        <v>2088</v>
      </c>
      <c r="H1772" s="134" t="s">
        <v>474</v>
      </c>
      <c r="I1772" s="137"/>
      <c r="J1772" s="47" t="str">
        <f t="shared" si="27"/>
        <v>15</v>
      </c>
    </row>
    <row r="1773" spans="1:10" ht="15.75" hidden="1">
      <c r="A1773" s="134">
        <v>19</v>
      </c>
      <c r="B1773" s="147" t="s">
        <v>4211</v>
      </c>
      <c r="C1773" s="153" t="s">
        <v>4212</v>
      </c>
      <c r="D1773" s="154" t="s">
        <v>2174</v>
      </c>
      <c r="E1773" s="133" t="s">
        <v>2291</v>
      </c>
      <c r="F1773" s="134" t="s">
        <v>4171</v>
      </c>
      <c r="G1773" s="134" t="s">
        <v>2088</v>
      </c>
      <c r="H1773" s="134" t="s">
        <v>454</v>
      </c>
      <c r="I1773" s="137"/>
      <c r="J1773" s="47" t="str">
        <f t="shared" si="27"/>
        <v>15</v>
      </c>
    </row>
    <row r="1774" spans="1:10" ht="15.75" hidden="1">
      <c r="A1774" s="134">
        <v>20</v>
      </c>
      <c r="B1774" s="147" t="s">
        <v>4213</v>
      </c>
      <c r="C1774" s="153" t="s">
        <v>4214</v>
      </c>
      <c r="D1774" s="154" t="s">
        <v>3479</v>
      </c>
      <c r="E1774" s="133" t="s">
        <v>739</v>
      </c>
      <c r="F1774" s="134" t="s">
        <v>4171</v>
      </c>
      <c r="G1774" s="134" t="s">
        <v>2088</v>
      </c>
      <c r="H1774" s="134" t="s">
        <v>474</v>
      </c>
      <c r="I1774" s="137"/>
      <c r="J1774" s="47" t="str">
        <f t="shared" si="27"/>
        <v>15</v>
      </c>
    </row>
    <row r="1775" spans="1:10" ht="15.75" hidden="1">
      <c r="A1775" s="134">
        <v>21</v>
      </c>
      <c r="B1775" s="147" t="s">
        <v>4215</v>
      </c>
      <c r="C1775" s="153" t="s">
        <v>2656</v>
      </c>
      <c r="D1775" s="154" t="s">
        <v>543</v>
      </c>
      <c r="E1775" s="133" t="s">
        <v>3819</v>
      </c>
      <c r="F1775" s="134" t="s">
        <v>4171</v>
      </c>
      <c r="G1775" s="134"/>
      <c r="H1775" s="134" t="s">
        <v>454</v>
      </c>
      <c r="I1775" s="137"/>
      <c r="J1775" s="47" t="str">
        <f t="shared" si="27"/>
        <v>15</v>
      </c>
    </row>
    <row r="1776" spans="1:10" ht="15.75" hidden="1">
      <c r="A1776" s="134">
        <v>22</v>
      </c>
      <c r="B1776" s="147" t="s">
        <v>4216</v>
      </c>
      <c r="C1776" s="153" t="s">
        <v>659</v>
      </c>
      <c r="D1776" s="154" t="s">
        <v>1289</v>
      </c>
      <c r="E1776" s="133" t="s">
        <v>1884</v>
      </c>
      <c r="F1776" s="134" t="s">
        <v>4171</v>
      </c>
      <c r="G1776" s="134"/>
      <c r="H1776" s="134" t="s">
        <v>454</v>
      </c>
      <c r="I1776" s="137"/>
      <c r="J1776" s="47" t="str">
        <f t="shared" si="27"/>
        <v>15</v>
      </c>
    </row>
    <row r="1777" spans="1:10" ht="15.75" hidden="1">
      <c r="A1777" s="134">
        <v>23</v>
      </c>
      <c r="B1777" s="147" t="s">
        <v>4217</v>
      </c>
      <c r="C1777" s="153" t="s">
        <v>4218</v>
      </c>
      <c r="D1777" s="154" t="s">
        <v>565</v>
      </c>
      <c r="E1777" s="133" t="s">
        <v>4010</v>
      </c>
      <c r="F1777" s="134" t="s">
        <v>4171</v>
      </c>
      <c r="G1777" s="134" t="s">
        <v>2088</v>
      </c>
      <c r="H1777" s="134" t="s">
        <v>454</v>
      </c>
      <c r="I1777" s="138" t="s">
        <v>604</v>
      </c>
      <c r="J1777" s="47" t="str">
        <f t="shared" si="27"/>
        <v>15</v>
      </c>
    </row>
    <row r="1778" spans="1:10" ht="15.75" hidden="1">
      <c r="A1778" s="134">
        <v>24</v>
      </c>
      <c r="B1778" s="147" t="s">
        <v>4219</v>
      </c>
      <c r="C1778" s="153" t="s">
        <v>4220</v>
      </c>
      <c r="D1778" s="154" t="s">
        <v>565</v>
      </c>
      <c r="E1778" s="133" t="s">
        <v>1549</v>
      </c>
      <c r="F1778" s="134" t="s">
        <v>4171</v>
      </c>
      <c r="G1778" s="134" t="s">
        <v>2088</v>
      </c>
      <c r="H1778" s="134" t="s">
        <v>454</v>
      </c>
      <c r="I1778" s="137"/>
      <c r="J1778" s="47" t="str">
        <f t="shared" si="27"/>
        <v>15</v>
      </c>
    </row>
    <row r="1779" spans="1:10" ht="15.75" hidden="1">
      <c r="A1779" s="134">
        <v>25</v>
      </c>
      <c r="B1779" s="147" t="s">
        <v>4221</v>
      </c>
      <c r="C1779" s="153" t="s">
        <v>4222</v>
      </c>
      <c r="D1779" s="154" t="s">
        <v>3289</v>
      </c>
      <c r="E1779" s="133" t="s">
        <v>3224</v>
      </c>
      <c r="F1779" s="134" t="s">
        <v>4171</v>
      </c>
      <c r="G1779" s="134" t="s">
        <v>2088</v>
      </c>
      <c r="H1779" s="134" t="s">
        <v>474</v>
      </c>
      <c r="I1779" s="137"/>
      <c r="J1779" s="47" t="str">
        <f t="shared" si="27"/>
        <v>15</v>
      </c>
    </row>
    <row r="1780" spans="1:10" ht="15.75" hidden="1">
      <c r="A1780" s="134">
        <v>26</v>
      </c>
      <c r="B1780" s="147" t="s">
        <v>4223</v>
      </c>
      <c r="C1780" s="153" t="s">
        <v>4224</v>
      </c>
      <c r="D1780" s="154" t="s">
        <v>4225</v>
      </c>
      <c r="E1780" s="133" t="s">
        <v>4226</v>
      </c>
      <c r="F1780" s="134" t="s">
        <v>4171</v>
      </c>
      <c r="G1780" s="134" t="s">
        <v>2088</v>
      </c>
      <c r="H1780" s="134" t="s">
        <v>474</v>
      </c>
      <c r="I1780" s="137"/>
      <c r="J1780" s="47" t="str">
        <f t="shared" si="27"/>
        <v>15</v>
      </c>
    </row>
    <row r="1781" spans="1:10" ht="15.75" hidden="1">
      <c r="A1781" s="134">
        <v>27</v>
      </c>
      <c r="B1781" s="147" t="s">
        <v>4227</v>
      </c>
      <c r="C1781" s="153" t="s">
        <v>4228</v>
      </c>
      <c r="D1781" s="154" t="s">
        <v>4088</v>
      </c>
      <c r="E1781" s="133" t="s">
        <v>569</v>
      </c>
      <c r="F1781" s="134" t="s">
        <v>4171</v>
      </c>
      <c r="G1781" s="134" t="s">
        <v>2088</v>
      </c>
      <c r="H1781" s="134" t="s">
        <v>454</v>
      </c>
      <c r="I1781" s="137"/>
      <c r="J1781" s="47" t="str">
        <f t="shared" si="27"/>
        <v>15</v>
      </c>
    </row>
    <row r="1782" spans="1:10" ht="15.75" hidden="1">
      <c r="A1782" s="134">
        <v>28</v>
      </c>
      <c r="B1782" s="147" t="s">
        <v>4229</v>
      </c>
      <c r="C1782" s="153" t="s">
        <v>4230</v>
      </c>
      <c r="D1782" s="154" t="s">
        <v>4088</v>
      </c>
      <c r="E1782" s="133" t="s">
        <v>1431</v>
      </c>
      <c r="F1782" s="134" t="s">
        <v>4171</v>
      </c>
      <c r="G1782" s="134" t="s">
        <v>2088</v>
      </c>
      <c r="H1782" s="134" t="s">
        <v>474</v>
      </c>
      <c r="I1782" s="137"/>
      <c r="J1782" s="47" t="str">
        <f t="shared" si="27"/>
        <v>15</v>
      </c>
    </row>
    <row r="1783" spans="1:10" ht="15.75" hidden="1">
      <c r="A1783" s="134">
        <v>29</v>
      </c>
      <c r="B1783" s="147" t="s">
        <v>4231</v>
      </c>
      <c r="C1783" s="153" t="s">
        <v>4232</v>
      </c>
      <c r="D1783" s="154" t="s">
        <v>1979</v>
      </c>
      <c r="E1783" s="133" t="s">
        <v>2100</v>
      </c>
      <c r="F1783" s="134" t="s">
        <v>4171</v>
      </c>
      <c r="G1783" s="134" t="s">
        <v>2088</v>
      </c>
      <c r="H1783" s="134" t="s">
        <v>474</v>
      </c>
      <c r="I1783" s="137"/>
      <c r="J1783" s="47" t="str">
        <f t="shared" si="27"/>
        <v>15</v>
      </c>
    </row>
    <row r="1784" spans="1:10" ht="15.75" hidden="1">
      <c r="A1784" s="134">
        <v>30</v>
      </c>
      <c r="B1784" s="147" t="s">
        <v>4233</v>
      </c>
      <c r="C1784" s="153" t="s">
        <v>4234</v>
      </c>
      <c r="D1784" s="154" t="s">
        <v>767</v>
      </c>
      <c r="E1784" s="133" t="s">
        <v>2057</v>
      </c>
      <c r="F1784" s="134" t="s">
        <v>4171</v>
      </c>
      <c r="G1784" s="134" t="s">
        <v>2088</v>
      </c>
      <c r="H1784" s="134" t="s">
        <v>454</v>
      </c>
      <c r="I1784" s="137"/>
      <c r="J1784" s="47" t="str">
        <f t="shared" si="27"/>
        <v>15</v>
      </c>
    </row>
    <row r="1785" spans="1:10" ht="15.75" hidden="1">
      <c r="A1785" s="134">
        <v>31</v>
      </c>
      <c r="B1785" s="147" t="s">
        <v>4235</v>
      </c>
      <c r="C1785" s="153" t="s">
        <v>4109</v>
      </c>
      <c r="D1785" s="154" t="s">
        <v>4236</v>
      </c>
      <c r="E1785" s="133" t="s">
        <v>4237</v>
      </c>
      <c r="F1785" s="134" t="s">
        <v>4171</v>
      </c>
      <c r="G1785" s="134" t="s">
        <v>2088</v>
      </c>
      <c r="H1785" s="134" t="s">
        <v>474</v>
      </c>
      <c r="I1785" s="137"/>
      <c r="J1785" s="47" t="str">
        <f t="shared" si="27"/>
        <v>15</v>
      </c>
    </row>
    <row r="1786" spans="1:10" ht="15.75" hidden="1">
      <c r="A1786" s="134">
        <v>32</v>
      </c>
      <c r="B1786" s="147" t="s">
        <v>4238</v>
      </c>
      <c r="C1786" s="153" t="s">
        <v>1417</v>
      </c>
      <c r="D1786" s="154" t="s">
        <v>775</v>
      </c>
      <c r="E1786" s="133" t="s">
        <v>812</v>
      </c>
      <c r="F1786" s="134" t="s">
        <v>4171</v>
      </c>
      <c r="G1786" s="134" t="s">
        <v>2088</v>
      </c>
      <c r="H1786" s="134" t="s">
        <v>474</v>
      </c>
      <c r="I1786" s="137"/>
      <c r="J1786" s="47" t="str">
        <f t="shared" si="27"/>
        <v>15</v>
      </c>
    </row>
    <row r="1787" spans="1:10" ht="15.75" hidden="1">
      <c r="A1787" s="134">
        <v>33</v>
      </c>
      <c r="B1787" s="147" t="s">
        <v>4239</v>
      </c>
      <c r="C1787" s="153" t="s">
        <v>4240</v>
      </c>
      <c r="D1787" s="154" t="s">
        <v>3508</v>
      </c>
      <c r="E1787" s="133" t="s">
        <v>1825</v>
      </c>
      <c r="F1787" s="134" t="s">
        <v>4171</v>
      </c>
      <c r="G1787" s="134" t="s">
        <v>2088</v>
      </c>
      <c r="H1787" s="134" t="s">
        <v>474</v>
      </c>
      <c r="I1787" s="137"/>
      <c r="J1787" s="47" t="str">
        <f t="shared" si="27"/>
        <v>15</v>
      </c>
    </row>
    <row r="1788" spans="1:10" ht="15.75" hidden="1">
      <c r="A1788" s="134">
        <v>34</v>
      </c>
      <c r="B1788" s="147" t="s">
        <v>4241</v>
      </c>
      <c r="C1788" s="153" t="s">
        <v>4100</v>
      </c>
      <c r="D1788" s="154" t="s">
        <v>3508</v>
      </c>
      <c r="E1788" s="133" t="s">
        <v>1702</v>
      </c>
      <c r="F1788" s="134" t="s">
        <v>4171</v>
      </c>
      <c r="G1788" s="134" t="s">
        <v>2088</v>
      </c>
      <c r="H1788" s="134" t="s">
        <v>454</v>
      </c>
      <c r="I1788" s="137"/>
      <c r="J1788" s="47" t="str">
        <f t="shared" si="27"/>
        <v>15</v>
      </c>
    </row>
    <row r="1789" spans="1:10" ht="15.75" hidden="1">
      <c r="A1789" s="134">
        <v>35</v>
      </c>
      <c r="B1789" s="147" t="s">
        <v>4242</v>
      </c>
      <c r="C1789" s="153" t="s">
        <v>4091</v>
      </c>
      <c r="D1789" s="154" t="s">
        <v>4243</v>
      </c>
      <c r="E1789" s="133" t="s">
        <v>657</v>
      </c>
      <c r="F1789" s="134" t="s">
        <v>4171</v>
      </c>
      <c r="G1789" s="134" t="s">
        <v>2088</v>
      </c>
      <c r="H1789" s="134" t="s">
        <v>474</v>
      </c>
      <c r="I1789" s="137"/>
      <c r="J1789" s="47" t="str">
        <f t="shared" si="27"/>
        <v>15</v>
      </c>
    </row>
    <row r="1790" spans="1:10" ht="15.75" hidden="1">
      <c r="A1790" s="134">
        <v>36</v>
      </c>
      <c r="B1790" s="147" t="s">
        <v>4244</v>
      </c>
      <c r="C1790" s="153" t="s">
        <v>4245</v>
      </c>
      <c r="D1790" s="154" t="s">
        <v>3610</v>
      </c>
      <c r="E1790" s="133" t="s">
        <v>4246</v>
      </c>
      <c r="F1790" s="134" t="s">
        <v>4171</v>
      </c>
      <c r="G1790" s="134" t="s">
        <v>2088</v>
      </c>
      <c r="H1790" s="134" t="s">
        <v>454</v>
      </c>
      <c r="I1790" s="137"/>
      <c r="J1790" s="47" t="str">
        <f t="shared" si="27"/>
        <v>15</v>
      </c>
    </row>
    <row r="1791" spans="1:10" ht="15.75" hidden="1">
      <c r="A1791" s="134">
        <v>37</v>
      </c>
      <c r="B1791" s="147" t="s">
        <v>4247</v>
      </c>
      <c r="C1791" s="153" t="s">
        <v>4248</v>
      </c>
      <c r="D1791" s="154" t="s">
        <v>4249</v>
      </c>
      <c r="E1791" s="133" t="s">
        <v>2137</v>
      </c>
      <c r="F1791" s="134" t="s">
        <v>4171</v>
      </c>
      <c r="G1791" s="134"/>
      <c r="H1791" s="134" t="s">
        <v>474</v>
      </c>
      <c r="I1791" s="137"/>
      <c r="J1791" s="47" t="str">
        <f t="shared" si="27"/>
        <v>15</v>
      </c>
    </row>
    <row r="1792" spans="1:10" ht="15.75" hidden="1">
      <c r="A1792" s="134">
        <v>38</v>
      </c>
      <c r="B1792" s="147" t="s">
        <v>4250</v>
      </c>
      <c r="C1792" s="153" t="s">
        <v>4251</v>
      </c>
      <c r="D1792" s="154" t="s">
        <v>4252</v>
      </c>
      <c r="E1792" s="133" t="s">
        <v>1089</v>
      </c>
      <c r="F1792" s="134" t="s">
        <v>4171</v>
      </c>
      <c r="G1792" s="134" t="s">
        <v>2088</v>
      </c>
      <c r="H1792" s="134" t="s">
        <v>454</v>
      </c>
      <c r="I1792" s="137"/>
      <c r="J1792" s="47" t="str">
        <f t="shared" si="27"/>
        <v>15</v>
      </c>
    </row>
    <row r="1793" spans="1:10" ht="15.75" hidden="1">
      <c r="A1793" s="134">
        <v>39</v>
      </c>
      <c r="B1793" s="147" t="s">
        <v>4253</v>
      </c>
      <c r="C1793" s="153" t="s">
        <v>4254</v>
      </c>
      <c r="D1793" s="154" t="s">
        <v>985</v>
      </c>
      <c r="E1793" s="133" t="s">
        <v>1082</v>
      </c>
      <c r="F1793" s="134" t="s">
        <v>4171</v>
      </c>
      <c r="G1793" s="134" t="s">
        <v>2088</v>
      </c>
      <c r="H1793" s="134" t="s">
        <v>454</v>
      </c>
      <c r="I1793" s="137"/>
      <c r="J1793" s="47" t="str">
        <f t="shared" si="27"/>
        <v>15</v>
      </c>
    </row>
    <row r="1794" spans="1:10" ht="15.75" hidden="1">
      <c r="A1794" s="134">
        <v>40</v>
      </c>
      <c r="B1794" s="147" t="s">
        <v>4255</v>
      </c>
      <c r="C1794" s="153" t="s">
        <v>4256</v>
      </c>
      <c r="D1794" s="154" t="s">
        <v>4112</v>
      </c>
      <c r="E1794" s="133" t="s">
        <v>3176</v>
      </c>
      <c r="F1794" s="134" t="s">
        <v>4171</v>
      </c>
      <c r="G1794" s="134" t="s">
        <v>2088</v>
      </c>
      <c r="H1794" s="134" t="s">
        <v>474</v>
      </c>
      <c r="I1794" s="137"/>
      <c r="J1794" s="47" t="str">
        <f t="shared" si="27"/>
        <v>15</v>
      </c>
    </row>
    <row r="1795" spans="1:10" ht="15.75" hidden="1">
      <c r="A1795" s="134">
        <v>41</v>
      </c>
      <c r="B1795" s="147" t="s">
        <v>4257</v>
      </c>
      <c r="C1795" s="153" t="s">
        <v>4161</v>
      </c>
      <c r="D1795" s="154" t="s">
        <v>1180</v>
      </c>
      <c r="E1795" s="133" t="s">
        <v>717</v>
      </c>
      <c r="F1795" s="134" t="s">
        <v>4171</v>
      </c>
      <c r="G1795" s="134" t="s">
        <v>2088</v>
      </c>
      <c r="H1795" s="134" t="s">
        <v>454</v>
      </c>
      <c r="I1795" s="137"/>
      <c r="J1795" s="47" t="str">
        <f t="shared" ref="J1795:J1858" si="28">LEFT(F1795,2)</f>
        <v>15</v>
      </c>
    </row>
    <row r="1796" spans="1:10" ht="15.75" hidden="1">
      <c r="A1796" s="134">
        <v>42</v>
      </c>
      <c r="B1796" s="147" t="s">
        <v>4258</v>
      </c>
      <c r="C1796" s="153" t="s">
        <v>4259</v>
      </c>
      <c r="D1796" s="154" t="s">
        <v>615</v>
      </c>
      <c r="E1796" s="133" t="s">
        <v>3386</v>
      </c>
      <c r="F1796" s="134" t="s">
        <v>4171</v>
      </c>
      <c r="G1796" s="134" t="s">
        <v>2088</v>
      </c>
      <c r="H1796" s="134" t="s">
        <v>474</v>
      </c>
      <c r="I1796" s="137"/>
      <c r="J1796" s="47" t="str">
        <f t="shared" si="28"/>
        <v>15</v>
      </c>
    </row>
    <row r="1797" spans="1:10" ht="15.75" hidden="1">
      <c r="A1797" s="134">
        <v>43</v>
      </c>
      <c r="B1797" s="147" t="s">
        <v>4260</v>
      </c>
      <c r="C1797" s="153" t="s">
        <v>1842</v>
      </c>
      <c r="D1797" s="154" t="s">
        <v>631</v>
      </c>
      <c r="E1797" s="133" t="s">
        <v>1549</v>
      </c>
      <c r="F1797" s="134" t="s">
        <v>4171</v>
      </c>
      <c r="G1797" s="134"/>
      <c r="H1797" s="134" t="s">
        <v>474</v>
      </c>
      <c r="I1797" s="137"/>
      <c r="J1797" s="47" t="str">
        <f t="shared" si="28"/>
        <v>15</v>
      </c>
    </row>
    <row r="1798" spans="1:10" ht="15.75" hidden="1">
      <c r="A1798" s="134">
        <v>44</v>
      </c>
      <c r="B1798" s="147" t="s">
        <v>4261</v>
      </c>
      <c r="C1798" s="153" t="s">
        <v>4262</v>
      </c>
      <c r="D1798" s="154" t="s">
        <v>1743</v>
      </c>
      <c r="E1798" s="133" t="s">
        <v>1121</v>
      </c>
      <c r="F1798" s="134" t="s">
        <v>4171</v>
      </c>
      <c r="G1798" s="134" t="s">
        <v>2088</v>
      </c>
      <c r="H1798" s="134" t="s">
        <v>474</v>
      </c>
      <c r="I1798" s="137"/>
      <c r="J1798" s="47" t="str">
        <f t="shared" si="28"/>
        <v>15</v>
      </c>
    </row>
    <row r="1799" spans="1:10" ht="15.75" hidden="1">
      <c r="A1799" s="134">
        <v>45</v>
      </c>
      <c r="B1799" s="147" t="s">
        <v>4263</v>
      </c>
      <c r="C1799" s="153" t="s">
        <v>549</v>
      </c>
      <c r="D1799" s="154" t="s">
        <v>1743</v>
      </c>
      <c r="E1799" s="133" t="s">
        <v>1594</v>
      </c>
      <c r="F1799" s="134" t="s">
        <v>4171</v>
      </c>
      <c r="G1799" s="134" t="s">
        <v>2088</v>
      </c>
      <c r="H1799" s="134" t="s">
        <v>454</v>
      </c>
      <c r="I1799" s="138" t="s">
        <v>483</v>
      </c>
      <c r="J1799" s="47" t="str">
        <f t="shared" si="28"/>
        <v>15</v>
      </c>
    </row>
    <row r="1800" spans="1:10" ht="15.75" hidden="1">
      <c r="A1800" s="134">
        <v>46</v>
      </c>
      <c r="B1800" s="147" t="s">
        <v>4264</v>
      </c>
      <c r="C1800" s="153" t="s">
        <v>503</v>
      </c>
      <c r="D1800" s="154" t="s">
        <v>1743</v>
      </c>
      <c r="E1800" s="133" t="s">
        <v>742</v>
      </c>
      <c r="F1800" s="134" t="s">
        <v>4171</v>
      </c>
      <c r="G1800" s="134" t="s">
        <v>2088</v>
      </c>
      <c r="H1800" s="134" t="s">
        <v>454</v>
      </c>
      <c r="I1800" s="137"/>
      <c r="J1800" s="47" t="str">
        <f t="shared" si="28"/>
        <v>15</v>
      </c>
    </row>
    <row r="1801" spans="1:10" ht="15.75" hidden="1">
      <c r="A1801" s="134">
        <v>47</v>
      </c>
      <c r="B1801" s="147" t="s">
        <v>4265</v>
      </c>
      <c r="C1801" s="153" t="s">
        <v>4266</v>
      </c>
      <c r="D1801" s="154" t="s">
        <v>1743</v>
      </c>
      <c r="E1801" s="133" t="s">
        <v>624</v>
      </c>
      <c r="F1801" s="134" t="s">
        <v>4171</v>
      </c>
      <c r="G1801" s="134" t="s">
        <v>2088</v>
      </c>
      <c r="H1801" s="134" t="s">
        <v>474</v>
      </c>
      <c r="I1801" s="137"/>
      <c r="J1801" s="47" t="str">
        <f t="shared" si="28"/>
        <v>15</v>
      </c>
    </row>
    <row r="1802" spans="1:10" ht="15.75" hidden="1">
      <c r="A1802" s="134">
        <v>48</v>
      </c>
      <c r="B1802" s="147" t="s">
        <v>4267</v>
      </c>
      <c r="C1802" s="153" t="s">
        <v>4161</v>
      </c>
      <c r="D1802" s="154" t="s">
        <v>2834</v>
      </c>
      <c r="E1802" s="133" t="s">
        <v>1004</v>
      </c>
      <c r="F1802" s="134" t="s">
        <v>4171</v>
      </c>
      <c r="G1802" s="134" t="s">
        <v>2088</v>
      </c>
      <c r="H1802" s="134" t="s">
        <v>474</v>
      </c>
      <c r="I1802" s="137"/>
      <c r="J1802" s="47" t="str">
        <f t="shared" si="28"/>
        <v>15</v>
      </c>
    </row>
    <row r="1803" spans="1:10" ht="15.75" hidden="1">
      <c r="A1803" s="134">
        <v>49</v>
      </c>
      <c r="B1803" s="147" t="s">
        <v>4268</v>
      </c>
      <c r="C1803" s="153" t="s">
        <v>4269</v>
      </c>
      <c r="D1803" s="154" t="s">
        <v>4270</v>
      </c>
      <c r="E1803" s="133" t="s">
        <v>537</v>
      </c>
      <c r="F1803" s="134" t="s">
        <v>4171</v>
      </c>
      <c r="G1803" s="134" t="s">
        <v>2088</v>
      </c>
      <c r="H1803" s="134" t="s">
        <v>474</v>
      </c>
      <c r="I1803" s="137"/>
      <c r="J1803" s="47" t="str">
        <f t="shared" si="28"/>
        <v>15</v>
      </c>
    </row>
    <row r="1804" spans="1:10" ht="15.75" hidden="1">
      <c r="A1804" s="134">
        <v>50</v>
      </c>
      <c r="B1804" s="147" t="s">
        <v>4271</v>
      </c>
      <c r="C1804" s="153" t="s">
        <v>4272</v>
      </c>
      <c r="D1804" s="154" t="s">
        <v>4147</v>
      </c>
      <c r="E1804" s="133" t="s">
        <v>4273</v>
      </c>
      <c r="F1804" s="134" t="s">
        <v>4171</v>
      </c>
      <c r="G1804" s="134" t="s">
        <v>2088</v>
      </c>
      <c r="H1804" s="134" t="s">
        <v>454</v>
      </c>
      <c r="I1804" s="137"/>
      <c r="J1804" s="47" t="str">
        <f t="shared" si="28"/>
        <v>15</v>
      </c>
    </row>
    <row r="1805" spans="1:10" ht="15.75" hidden="1">
      <c r="A1805" s="134">
        <v>51</v>
      </c>
      <c r="B1805" s="147" t="s">
        <v>4274</v>
      </c>
      <c r="C1805" s="153" t="s">
        <v>4154</v>
      </c>
      <c r="D1805" s="154" t="s">
        <v>1035</v>
      </c>
      <c r="E1805" s="133" t="s">
        <v>919</v>
      </c>
      <c r="F1805" s="134" t="s">
        <v>4171</v>
      </c>
      <c r="G1805" s="134" t="s">
        <v>2088</v>
      </c>
      <c r="H1805" s="134" t="s">
        <v>474</v>
      </c>
      <c r="I1805" s="137"/>
      <c r="J1805" s="47" t="str">
        <f t="shared" si="28"/>
        <v>15</v>
      </c>
    </row>
    <row r="1806" spans="1:10" ht="15.75" hidden="1">
      <c r="A1806" s="134">
        <v>52</v>
      </c>
      <c r="B1806" s="147" t="s">
        <v>4275</v>
      </c>
      <c r="C1806" s="153" t="s">
        <v>861</v>
      </c>
      <c r="D1806" s="154" t="s">
        <v>850</v>
      </c>
      <c r="E1806" s="133" t="s">
        <v>2364</v>
      </c>
      <c r="F1806" s="134" t="s">
        <v>4171</v>
      </c>
      <c r="G1806" s="134"/>
      <c r="H1806" s="134" t="s">
        <v>454</v>
      </c>
      <c r="I1806" s="137"/>
      <c r="J1806" s="47" t="str">
        <f t="shared" si="28"/>
        <v>15</v>
      </c>
    </row>
    <row r="1807" spans="1:10" ht="15.75" hidden="1">
      <c r="A1807" s="134">
        <v>53</v>
      </c>
      <c r="B1807" s="147" t="s">
        <v>4276</v>
      </c>
      <c r="C1807" s="153" t="s">
        <v>4277</v>
      </c>
      <c r="D1807" s="154" t="s">
        <v>4278</v>
      </c>
      <c r="E1807" s="133" t="s">
        <v>1293</v>
      </c>
      <c r="F1807" s="134" t="s">
        <v>4171</v>
      </c>
      <c r="G1807" s="134" t="s">
        <v>2088</v>
      </c>
      <c r="H1807" s="134" t="s">
        <v>474</v>
      </c>
      <c r="I1807" s="137"/>
      <c r="J1807" s="47" t="str">
        <f t="shared" si="28"/>
        <v>15</v>
      </c>
    </row>
    <row r="1808" spans="1:10" ht="15.75" hidden="1">
      <c r="A1808" s="134">
        <v>54</v>
      </c>
      <c r="B1808" s="147" t="s">
        <v>4279</v>
      </c>
      <c r="C1808" s="153" t="s">
        <v>4074</v>
      </c>
      <c r="D1808" s="154" t="s">
        <v>4162</v>
      </c>
      <c r="E1808" s="133" t="s">
        <v>1589</v>
      </c>
      <c r="F1808" s="134" t="s">
        <v>4171</v>
      </c>
      <c r="G1808" s="134" t="s">
        <v>2088</v>
      </c>
      <c r="H1808" s="134" t="s">
        <v>474</v>
      </c>
      <c r="I1808" s="137"/>
      <c r="J1808" s="47" t="str">
        <f t="shared" si="28"/>
        <v>15</v>
      </c>
    </row>
    <row r="1809" spans="1:10" ht="15.75" hidden="1">
      <c r="A1809" s="134">
        <v>55</v>
      </c>
      <c r="B1809" s="147" t="s">
        <v>4280</v>
      </c>
      <c r="C1809" s="153" t="s">
        <v>578</v>
      </c>
      <c r="D1809" s="154" t="s">
        <v>670</v>
      </c>
      <c r="E1809" s="133" t="s">
        <v>4281</v>
      </c>
      <c r="F1809" s="134" t="s">
        <v>4171</v>
      </c>
      <c r="G1809" s="134"/>
      <c r="H1809" s="134" t="s">
        <v>474</v>
      </c>
      <c r="I1809" s="137"/>
      <c r="J1809" s="47" t="str">
        <f t="shared" si="28"/>
        <v>15</v>
      </c>
    </row>
    <row r="1810" spans="1:10" ht="15.75" hidden="1">
      <c r="A1810" s="134">
        <v>56</v>
      </c>
      <c r="B1810" s="147" t="s">
        <v>4282</v>
      </c>
      <c r="C1810" s="153" t="s">
        <v>4283</v>
      </c>
      <c r="D1810" s="154" t="s">
        <v>4284</v>
      </c>
      <c r="E1810" s="133" t="s">
        <v>1402</v>
      </c>
      <c r="F1810" s="134" t="s">
        <v>4171</v>
      </c>
      <c r="G1810" s="134" t="s">
        <v>2088</v>
      </c>
      <c r="H1810" s="134" t="s">
        <v>474</v>
      </c>
      <c r="I1810" s="137"/>
      <c r="J1810" s="47" t="str">
        <f t="shared" si="28"/>
        <v>15</v>
      </c>
    </row>
    <row r="1811" spans="1:10" ht="15.75" hidden="1">
      <c r="A1811" s="134">
        <v>57</v>
      </c>
      <c r="B1811" s="147" t="s">
        <v>4285</v>
      </c>
      <c r="C1811" s="153" t="s">
        <v>4286</v>
      </c>
      <c r="D1811" s="154" t="s">
        <v>2146</v>
      </c>
      <c r="E1811" s="133" t="s">
        <v>1089</v>
      </c>
      <c r="F1811" s="134" t="s">
        <v>4171</v>
      </c>
      <c r="G1811" s="134" t="s">
        <v>2088</v>
      </c>
      <c r="H1811" s="134" t="s">
        <v>454</v>
      </c>
      <c r="I1811" s="137"/>
      <c r="J1811" s="47" t="str">
        <f t="shared" si="28"/>
        <v>15</v>
      </c>
    </row>
    <row r="1812" spans="1:10" ht="15.75" hidden="1">
      <c r="A1812" s="134">
        <v>58</v>
      </c>
      <c r="B1812" s="147" t="s">
        <v>4287</v>
      </c>
      <c r="C1812" s="153" t="s">
        <v>1734</v>
      </c>
      <c r="D1812" s="154" t="s">
        <v>4288</v>
      </c>
      <c r="E1812" s="133" t="s">
        <v>620</v>
      </c>
      <c r="F1812" s="134" t="s">
        <v>4171</v>
      </c>
      <c r="G1812" s="135" t="s">
        <v>43</v>
      </c>
      <c r="H1812" s="134" t="s">
        <v>474</v>
      </c>
      <c r="I1812" s="137"/>
      <c r="J1812" s="47" t="str">
        <f t="shared" si="28"/>
        <v>15</v>
      </c>
    </row>
    <row r="1813" spans="1:10" ht="15.75" hidden="1">
      <c r="A1813" s="134">
        <v>59</v>
      </c>
      <c r="B1813" s="147" t="s">
        <v>4289</v>
      </c>
      <c r="C1813" s="153" t="s">
        <v>4080</v>
      </c>
      <c r="D1813" s="154" t="s">
        <v>4290</v>
      </c>
      <c r="E1813" s="133" t="s">
        <v>2528</v>
      </c>
      <c r="F1813" s="134" t="s">
        <v>4171</v>
      </c>
      <c r="G1813" s="134" t="s">
        <v>2088</v>
      </c>
      <c r="H1813" s="134" t="s">
        <v>474</v>
      </c>
      <c r="I1813" s="137"/>
      <c r="J1813" s="47" t="str">
        <f t="shared" si="28"/>
        <v>15</v>
      </c>
    </row>
    <row r="1814" spans="1:10" ht="15.75" hidden="1">
      <c r="A1814" s="134">
        <v>1</v>
      </c>
      <c r="B1814" s="147" t="s">
        <v>4291</v>
      </c>
      <c r="C1814" s="153" t="s">
        <v>4292</v>
      </c>
      <c r="D1814" s="154" t="s">
        <v>460</v>
      </c>
      <c r="E1814" s="133" t="s">
        <v>4293</v>
      </c>
      <c r="F1814" s="136" t="s">
        <v>294</v>
      </c>
      <c r="G1814" s="134" t="s">
        <v>2088</v>
      </c>
      <c r="H1814" s="134" t="s">
        <v>474</v>
      </c>
      <c r="I1814" s="137"/>
      <c r="J1814" s="47" t="str">
        <f t="shared" si="28"/>
        <v>15</v>
      </c>
    </row>
    <row r="1815" spans="1:10" ht="15.75" hidden="1">
      <c r="A1815" s="134">
        <v>2</v>
      </c>
      <c r="B1815" s="147" t="s">
        <v>4294</v>
      </c>
      <c r="C1815" s="153" t="s">
        <v>4295</v>
      </c>
      <c r="D1815" s="154" t="s">
        <v>460</v>
      </c>
      <c r="E1815" s="133" t="s">
        <v>2334</v>
      </c>
      <c r="F1815" s="134" t="s">
        <v>294</v>
      </c>
      <c r="G1815" s="134" t="s">
        <v>2088</v>
      </c>
      <c r="H1815" s="134" t="s">
        <v>474</v>
      </c>
      <c r="I1815" s="137"/>
      <c r="J1815" s="47" t="str">
        <f t="shared" si="28"/>
        <v>15</v>
      </c>
    </row>
    <row r="1816" spans="1:10" ht="15.75" hidden="1">
      <c r="A1816" s="134">
        <v>3</v>
      </c>
      <c r="B1816" s="147" t="s">
        <v>4296</v>
      </c>
      <c r="C1816" s="153" t="s">
        <v>4297</v>
      </c>
      <c r="D1816" s="154" t="s">
        <v>4179</v>
      </c>
      <c r="E1816" s="133" t="s">
        <v>788</v>
      </c>
      <c r="F1816" s="134" t="s">
        <v>294</v>
      </c>
      <c r="G1816" s="134" t="s">
        <v>2088</v>
      </c>
      <c r="H1816" s="134" t="s">
        <v>474</v>
      </c>
      <c r="I1816" s="137"/>
      <c r="J1816" s="47" t="str">
        <f t="shared" si="28"/>
        <v>15</v>
      </c>
    </row>
    <row r="1817" spans="1:10" ht="15.75" hidden="1">
      <c r="A1817" s="134">
        <v>4</v>
      </c>
      <c r="B1817" s="147" t="s">
        <v>4298</v>
      </c>
      <c r="C1817" s="153" t="s">
        <v>630</v>
      </c>
      <c r="D1817" s="154" t="s">
        <v>1518</v>
      </c>
      <c r="E1817" s="133" t="s">
        <v>2370</v>
      </c>
      <c r="F1817" s="134" t="s">
        <v>294</v>
      </c>
      <c r="G1817" s="134"/>
      <c r="H1817" s="134" t="s">
        <v>474</v>
      </c>
      <c r="I1817" s="137"/>
      <c r="J1817" s="47" t="str">
        <f t="shared" si="28"/>
        <v>15</v>
      </c>
    </row>
    <row r="1818" spans="1:10" ht="15.75" hidden="1">
      <c r="A1818" s="134">
        <v>5</v>
      </c>
      <c r="B1818" s="147" t="s">
        <v>4299</v>
      </c>
      <c r="C1818" s="153" t="s">
        <v>655</v>
      </c>
      <c r="D1818" s="154" t="s">
        <v>4300</v>
      </c>
      <c r="E1818" s="133" t="s">
        <v>699</v>
      </c>
      <c r="F1818" s="134" t="s">
        <v>294</v>
      </c>
      <c r="G1818" s="134" t="s">
        <v>2088</v>
      </c>
      <c r="H1818" s="134" t="s">
        <v>454</v>
      </c>
      <c r="I1818" s="137"/>
      <c r="J1818" s="47" t="str">
        <f t="shared" si="28"/>
        <v>15</v>
      </c>
    </row>
    <row r="1819" spans="1:10" ht="15.75" hidden="1">
      <c r="A1819" s="134">
        <v>6</v>
      </c>
      <c r="B1819" s="147" t="s">
        <v>4301</v>
      </c>
      <c r="C1819" s="153" t="s">
        <v>4269</v>
      </c>
      <c r="D1819" s="154" t="s">
        <v>4061</v>
      </c>
      <c r="E1819" s="133" t="s">
        <v>4302</v>
      </c>
      <c r="F1819" s="134" t="s">
        <v>294</v>
      </c>
      <c r="G1819" s="134" t="s">
        <v>2088</v>
      </c>
      <c r="H1819" s="134" t="s">
        <v>474</v>
      </c>
      <c r="I1819" s="138" t="s">
        <v>2077</v>
      </c>
      <c r="J1819" s="47" t="str">
        <f t="shared" si="28"/>
        <v>15</v>
      </c>
    </row>
    <row r="1820" spans="1:10" ht="15.75" hidden="1">
      <c r="A1820" s="134">
        <v>7</v>
      </c>
      <c r="B1820" s="147" t="s">
        <v>4303</v>
      </c>
      <c r="C1820" s="153" t="s">
        <v>4304</v>
      </c>
      <c r="D1820" s="154" t="s">
        <v>4305</v>
      </c>
      <c r="E1820" s="133" t="s">
        <v>4306</v>
      </c>
      <c r="F1820" s="134" t="s">
        <v>294</v>
      </c>
      <c r="G1820" s="134" t="s">
        <v>2088</v>
      </c>
      <c r="H1820" s="134" t="s">
        <v>454</v>
      </c>
      <c r="I1820" s="137"/>
      <c r="J1820" s="47" t="str">
        <f t="shared" si="28"/>
        <v>15</v>
      </c>
    </row>
    <row r="1821" spans="1:10" ht="15.75" hidden="1">
      <c r="A1821" s="134">
        <v>8</v>
      </c>
      <c r="B1821" s="147" t="s">
        <v>4307</v>
      </c>
      <c r="C1821" s="153" t="s">
        <v>4308</v>
      </c>
      <c r="D1821" s="154" t="s">
        <v>1944</v>
      </c>
      <c r="E1821" s="133" t="s">
        <v>4309</v>
      </c>
      <c r="F1821" s="134" t="s">
        <v>294</v>
      </c>
      <c r="G1821" s="134" t="s">
        <v>2088</v>
      </c>
      <c r="H1821" s="134" t="s">
        <v>474</v>
      </c>
      <c r="I1821" s="137"/>
      <c r="J1821" s="47" t="str">
        <f t="shared" si="28"/>
        <v>15</v>
      </c>
    </row>
    <row r="1822" spans="1:10" ht="15.75" hidden="1">
      <c r="A1822" s="134">
        <v>9</v>
      </c>
      <c r="B1822" s="147" t="s">
        <v>4310</v>
      </c>
      <c r="C1822" s="153" t="s">
        <v>4184</v>
      </c>
      <c r="D1822" s="154" t="s">
        <v>4203</v>
      </c>
      <c r="E1822" s="133" t="s">
        <v>1169</v>
      </c>
      <c r="F1822" s="134" t="s">
        <v>294</v>
      </c>
      <c r="G1822" s="134" t="s">
        <v>2088</v>
      </c>
      <c r="H1822" s="134" t="s">
        <v>474</v>
      </c>
      <c r="I1822" s="137"/>
      <c r="J1822" s="47" t="str">
        <f t="shared" si="28"/>
        <v>15</v>
      </c>
    </row>
    <row r="1823" spans="1:10" ht="15.75" hidden="1">
      <c r="A1823" s="134">
        <v>10</v>
      </c>
      <c r="B1823" s="147" t="s">
        <v>4311</v>
      </c>
      <c r="C1823" s="153" t="s">
        <v>4312</v>
      </c>
      <c r="D1823" s="154" t="s">
        <v>1102</v>
      </c>
      <c r="E1823" s="133" t="s">
        <v>4313</v>
      </c>
      <c r="F1823" s="134" t="s">
        <v>294</v>
      </c>
      <c r="G1823" s="134" t="s">
        <v>2088</v>
      </c>
      <c r="H1823" s="134" t="s">
        <v>474</v>
      </c>
      <c r="I1823" s="137"/>
      <c r="J1823" s="47" t="str">
        <f t="shared" si="28"/>
        <v>15</v>
      </c>
    </row>
    <row r="1824" spans="1:10" ht="15.75" hidden="1">
      <c r="A1824" s="134">
        <v>11</v>
      </c>
      <c r="B1824" s="147" t="s">
        <v>4314</v>
      </c>
      <c r="C1824" s="153" t="s">
        <v>4315</v>
      </c>
      <c r="D1824" s="154" t="s">
        <v>1544</v>
      </c>
      <c r="E1824" s="133" t="s">
        <v>1505</v>
      </c>
      <c r="F1824" s="134" t="s">
        <v>294</v>
      </c>
      <c r="G1824" s="134" t="s">
        <v>2088</v>
      </c>
      <c r="H1824" s="134" t="s">
        <v>474</v>
      </c>
      <c r="I1824" s="137"/>
      <c r="J1824" s="47" t="str">
        <f t="shared" si="28"/>
        <v>15</v>
      </c>
    </row>
    <row r="1825" spans="1:10" ht="15.75" hidden="1">
      <c r="A1825" s="134">
        <v>12</v>
      </c>
      <c r="B1825" s="147" t="s">
        <v>4316</v>
      </c>
      <c r="C1825" s="153" t="s">
        <v>4317</v>
      </c>
      <c r="D1825" s="154" t="s">
        <v>3479</v>
      </c>
      <c r="E1825" s="133" t="s">
        <v>498</v>
      </c>
      <c r="F1825" s="134" t="s">
        <v>294</v>
      </c>
      <c r="G1825" s="134" t="s">
        <v>2088</v>
      </c>
      <c r="H1825" s="134" t="s">
        <v>474</v>
      </c>
      <c r="I1825" s="138" t="s">
        <v>483</v>
      </c>
      <c r="J1825" s="47" t="str">
        <f t="shared" si="28"/>
        <v>15</v>
      </c>
    </row>
    <row r="1826" spans="1:10" ht="15.75" hidden="1">
      <c r="A1826" s="134">
        <v>13</v>
      </c>
      <c r="B1826" s="147" t="s">
        <v>4318</v>
      </c>
      <c r="C1826" s="153" t="s">
        <v>4319</v>
      </c>
      <c r="D1826" s="154" t="s">
        <v>4320</v>
      </c>
      <c r="E1826" s="133" t="s">
        <v>3840</v>
      </c>
      <c r="F1826" s="134" t="s">
        <v>294</v>
      </c>
      <c r="G1826" s="134" t="s">
        <v>2088</v>
      </c>
      <c r="H1826" s="134" t="s">
        <v>474</v>
      </c>
      <c r="I1826" s="137"/>
      <c r="J1826" s="47" t="str">
        <f t="shared" si="28"/>
        <v>15</v>
      </c>
    </row>
    <row r="1827" spans="1:10" ht="15.75" hidden="1">
      <c r="A1827" s="134">
        <v>14</v>
      </c>
      <c r="B1827" s="147" t="s">
        <v>4321</v>
      </c>
      <c r="C1827" s="153" t="s">
        <v>1832</v>
      </c>
      <c r="D1827" s="154" t="s">
        <v>941</v>
      </c>
      <c r="E1827" s="133" t="s">
        <v>4322</v>
      </c>
      <c r="F1827" s="134" t="s">
        <v>294</v>
      </c>
      <c r="G1827" s="134"/>
      <c r="H1827" s="134" t="s">
        <v>474</v>
      </c>
      <c r="I1827" s="137"/>
      <c r="J1827" s="47" t="str">
        <f t="shared" si="28"/>
        <v>15</v>
      </c>
    </row>
    <row r="1828" spans="1:10" ht="15.75" hidden="1">
      <c r="A1828" s="134">
        <v>15</v>
      </c>
      <c r="B1828" s="147" t="s">
        <v>4323</v>
      </c>
      <c r="C1828" s="153" t="s">
        <v>4324</v>
      </c>
      <c r="D1828" s="154" t="s">
        <v>4081</v>
      </c>
      <c r="E1828" s="133" t="s">
        <v>657</v>
      </c>
      <c r="F1828" s="134" t="s">
        <v>294</v>
      </c>
      <c r="G1828" s="134" t="s">
        <v>2088</v>
      </c>
      <c r="H1828" s="134" t="s">
        <v>454</v>
      </c>
      <c r="I1828" s="137"/>
      <c r="J1828" s="47" t="str">
        <f t="shared" si="28"/>
        <v>15</v>
      </c>
    </row>
    <row r="1829" spans="1:10" ht="15.75" hidden="1">
      <c r="A1829" s="134">
        <v>16</v>
      </c>
      <c r="B1829" s="147" t="s">
        <v>4325</v>
      </c>
      <c r="C1829" s="153" t="s">
        <v>4326</v>
      </c>
      <c r="D1829" s="154" t="s">
        <v>4327</v>
      </c>
      <c r="E1829" s="133" t="s">
        <v>4328</v>
      </c>
      <c r="F1829" s="134" t="s">
        <v>294</v>
      </c>
      <c r="G1829" s="134" t="s">
        <v>2088</v>
      </c>
      <c r="H1829" s="134" t="s">
        <v>474</v>
      </c>
      <c r="I1829" s="137"/>
      <c r="J1829" s="47" t="str">
        <f t="shared" si="28"/>
        <v>15</v>
      </c>
    </row>
    <row r="1830" spans="1:10" ht="15.75" hidden="1">
      <c r="A1830" s="134">
        <v>17</v>
      </c>
      <c r="B1830" s="147" t="s">
        <v>4329</v>
      </c>
      <c r="C1830" s="153" t="s">
        <v>4330</v>
      </c>
      <c r="D1830" s="154" t="s">
        <v>4331</v>
      </c>
      <c r="E1830" s="133" t="s">
        <v>3067</v>
      </c>
      <c r="F1830" s="134" t="s">
        <v>294</v>
      </c>
      <c r="G1830" s="134" t="s">
        <v>2088</v>
      </c>
      <c r="H1830" s="134" t="s">
        <v>474</v>
      </c>
      <c r="I1830" s="137"/>
      <c r="J1830" s="47" t="str">
        <f t="shared" si="28"/>
        <v>15</v>
      </c>
    </row>
    <row r="1831" spans="1:10" ht="15.75" hidden="1">
      <c r="A1831" s="134">
        <v>18</v>
      </c>
      <c r="B1831" s="147" t="s">
        <v>4332</v>
      </c>
      <c r="C1831" s="153" t="s">
        <v>4333</v>
      </c>
      <c r="D1831" s="154" t="s">
        <v>565</v>
      </c>
      <c r="E1831" s="133" t="s">
        <v>452</v>
      </c>
      <c r="F1831" s="134" t="s">
        <v>294</v>
      </c>
      <c r="G1831" s="134" t="s">
        <v>2088</v>
      </c>
      <c r="H1831" s="134" t="s">
        <v>454</v>
      </c>
      <c r="I1831" s="137"/>
      <c r="J1831" s="47" t="str">
        <f t="shared" si="28"/>
        <v>15</v>
      </c>
    </row>
    <row r="1832" spans="1:10" ht="15.75" hidden="1">
      <c r="A1832" s="134">
        <v>19</v>
      </c>
      <c r="B1832" s="147" t="s">
        <v>4334</v>
      </c>
      <c r="C1832" s="153" t="s">
        <v>4335</v>
      </c>
      <c r="D1832" s="154" t="s">
        <v>565</v>
      </c>
      <c r="E1832" s="133" t="s">
        <v>3778</v>
      </c>
      <c r="F1832" s="134" t="s">
        <v>294</v>
      </c>
      <c r="G1832" s="134" t="s">
        <v>2088</v>
      </c>
      <c r="H1832" s="134" t="s">
        <v>474</v>
      </c>
      <c r="I1832" s="137"/>
      <c r="J1832" s="47" t="str">
        <f t="shared" si="28"/>
        <v>15</v>
      </c>
    </row>
    <row r="1833" spans="1:10" ht="15.75" hidden="1">
      <c r="A1833" s="134">
        <v>20</v>
      </c>
      <c r="B1833" s="147" t="s">
        <v>4336</v>
      </c>
      <c r="C1833" s="153" t="s">
        <v>4337</v>
      </c>
      <c r="D1833" s="154" t="s">
        <v>4338</v>
      </c>
      <c r="E1833" s="133" t="s">
        <v>512</v>
      </c>
      <c r="F1833" s="134" t="s">
        <v>294</v>
      </c>
      <c r="G1833" s="134" t="s">
        <v>2088</v>
      </c>
      <c r="H1833" s="134" t="s">
        <v>474</v>
      </c>
      <c r="I1833" s="137"/>
      <c r="J1833" s="47" t="str">
        <f t="shared" si="28"/>
        <v>15</v>
      </c>
    </row>
    <row r="1834" spans="1:10" ht="15.75" hidden="1">
      <c r="A1834" s="134">
        <v>21</v>
      </c>
      <c r="B1834" s="147" t="s">
        <v>4339</v>
      </c>
      <c r="C1834" s="153" t="s">
        <v>4188</v>
      </c>
      <c r="D1834" s="154" t="s">
        <v>755</v>
      </c>
      <c r="E1834" s="133" t="s">
        <v>2425</v>
      </c>
      <c r="F1834" s="134" t="s">
        <v>294</v>
      </c>
      <c r="G1834" s="134" t="s">
        <v>2088</v>
      </c>
      <c r="H1834" s="134" t="s">
        <v>474</v>
      </c>
      <c r="I1834" s="138" t="s">
        <v>4340</v>
      </c>
      <c r="J1834" s="47" t="str">
        <f t="shared" si="28"/>
        <v>15</v>
      </c>
    </row>
    <row r="1835" spans="1:10" ht="15.75" hidden="1">
      <c r="A1835" s="134">
        <v>22</v>
      </c>
      <c r="B1835" s="147" t="s">
        <v>4341</v>
      </c>
      <c r="C1835" s="153" t="s">
        <v>4342</v>
      </c>
      <c r="D1835" s="154" t="s">
        <v>4343</v>
      </c>
      <c r="E1835" s="133" t="s">
        <v>2564</v>
      </c>
      <c r="F1835" s="134" t="s">
        <v>294</v>
      </c>
      <c r="G1835" s="134" t="s">
        <v>2088</v>
      </c>
      <c r="H1835" s="134" t="s">
        <v>474</v>
      </c>
      <c r="I1835" s="137"/>
      <c r="J1835" s="47" t="str">
        <f t="shared" si="28"/>
        <v>15</v>
      </c>
    </row>
    <row r="1836" spans="1:10" ht="15.75" hidden="1">
      <c r="A1836" s="134">
        <v>23</v>
      </c>
      <c r="B1836" s="147" t="s">
        <v>4344</v>
      </c>
      <c r="C1836" s="153" t="s">
        <v>4111</v>
      </c>
      <c r="D1836" s="154" t="s">
        <v>4345</v>
      </c>
      <c r="E1836" s="133" t="s">
        <v>1284</v>
      </c>
      <c r="F1836" s="134" t="s">
        <v>294</v>
      </c>
      <c r="G1836" s="134" t="s">
        <v>2088</v>
      </c>
      <c r="H1836" s="134" t="s">
        <v>474</v>
      </c>
      <c r="I1836" s="137"/>
      <c r="J1836" s="47" t="str">
        <f t="shared" si="28"/>
        <v>15</v>
      </c>
    </row>
    <row r="1837" spans="1:10" ht="15.75" hidden="1">
      <c r="A1837" s="134">
        <v>24</v>
      </c>
      <c r="B1837" s="147" t="s">
        <v>4346</v>
      </c>
      <c r="C1837" s="153" t="s">
        <v>4058</v>
      </c>
      <c r="D1837" s="154" t="s">
        <v>3188</v>
      </c>
      <c r="E1837" s="133" t="s">
        <v>1267</v>
      </c>
      <c r="F1837" s="134" t="s">
        <v>294</v>
      </c>
      <c r="G1837" s="134" t="s">
        <v>2088</v>
      </c>
      <c r="H1837" s="134" t="s">
        <v>474</v>
      </c>
      <c r="I1837" s="137"/>
      <c r="J1837" s="47" t="str">
        <f t="shared" si="28"/>
        <v>15</v>
      </c>
    </row>
    <row r="1838" spans="1:10" ht="15.75" hidden="1">
      <c r="A1838" s="134">
        <v>25</v>
      </c>
      <c r="B1838" s="147" t="s">
        <v>4347</v>
      </c>
      <c r="C1838" s="153" t="s">
        <v>4141</v>
      </c>
      <c r="D1838" s="154" t="s">
        <v>1979</v>
      </c>
      <c r="E1838" s="133" t="s">
        <v>1735</v>
      </c>
      <c r="F1838" s="134" t="s">
        <v>294</v>
      </c>
      <c r="G1838" s="134" t="s">
        <v>2088</v>
      </c>
      <c r="H1838" s="134" t="s">
        <v>454</v>
      </c>
      <c r="I1838" s="137"/>
      <c r="J1838" s="47" t="str">
        <f t="shared" si="28"/>
        <v>15</v>
      </c>
    </row>
    <row r="1839" spans="1:10" ht="15.75" hidden="1">
      <c r="A1839" s="134">
        <v>26</v>
      </c>
      <c r="B1839" s="147" t="s">
        <v>4348</v>
      </c>
      <c r="C1839" s="153" t="s">
        <v>4349</v>
      </c>
      <c r="D1839" s="154" t="s">
        <v>4350</v>
      </c>
      <c r="E1839" s="133" t="s">
        <v>1259</v>
      </c>
      <c r="F1839" s="134" t="s">
        <v>294</v>
      </c>
      <c r="G1839" s="134" t="s">
        <v>2088</v>
      </c>
      <c r="H1839" s="134" t="s">
        <v>474</v>
      </c>
      <c r="I1839" s="137"/>
      <c r="J1839" s="47" t="str">
        <f t="shared" si="28"/>
        <v>15</v>
      </c>
    </row>
    <row r="1840" spans="1:10" ht="15.75" hidden="1">
      <c r="A1840" s="134">
        <v>27</v>
      </c>
      <c r="B1840" s="147" t="s">
        <v>4351</v>
      </c>
      <c r="C1840" s="153" t="s">
        <v>4352</v>
      </c>
      <c r="D1840" s="154" t="s">
        <v>3508</v>
      </c>
      <c r="E1840" s="133" t="s">
        <v>1423</v>
      </c>
      <c r="F1840" s="134" t="s">
        <v>294</v>
      </c>
      <c r="G1840" s="134" t="s">
        <v>2088</v>
      </c>
      <c r="H1840" s="134" t="s">
        <v>474</v>
      </c>
      <c r="I1840" s="137"/>
      <c r="J1840" s="47" t="str">
        <f t="shared" si="28"/>
        <v>15</v>
      </c>
    </row>
    <row r="1841" spans="1:10" ht="15.75" hidden="1">
      <c r="A1841" s="134">
        <v>28</v>
      </c>
      <c r="B1841" s="147" t="s">
        <v>4353</v>
      </c>
      <c r="C1841" s="153" t="s">
        <v>4354</v>
      </c>
      <c r="D1841" s="154" t="s">
        <v>4004</v>
      </c>
      <c r="E1841" s="133" t="s">
        <v>1043</v>
      </c>
      <c r="F1841" s="134" t="s">
        <v>294</v>
      </c>
      <c r="G1841" s="134" t="s">
        <v>2088</v>
      </c>
      <c r="H1841" s="134" t="s">
        <v>474</v>
      </c>
      <c r="I1841" s="137"/>
      <c r="J1841" s="47" t="str">
        <f t="shared" si="28"/>
        <v>15</v>
      </c>
    </row>
    <row r="1842" spans="1:10" ht="15.75" hidden="1">
      <c r="A1842" s="134">
        <v>29</v>
      </c>
      <c r="B1842" s="147" t="s">
        <v>4355</v>
      </c>
      <c r="C1842" s="153" t="s">
        <v>4356</v>
      </c>
      <c r="D1842" s="154" t="s">
        <v>4004</v>
      </c>
      <c r="E1842" s="133" t="s">
        <v>4357</v>
      </c>
      <c r="F1842" s="134" t="s">
        <v>294</v>
      </c>
      <c r="G1842" s="134" t="s">
        <v>2088</v>
      </c>
      <c r="H1842" s="134" t="s">
        <v>474</v>
      </c>
      <c r="I1842" s="137"/>
      <c r="J1842" s="47" t="str">
        <f t="shared" si="28"/>
        <v>15</v>
      </c>
    </row>
    <row r="1843" spans="1:10" ht="15.75" hidden="1">
      <c r="A1843" s="134">
        <v>30</v>
      </c>
      <c r="B1843" s="147" t="s">
        <v>4358</v>
      </c>
      <c r="C1843" s="153" t="s">
        <v>4359</v>
      </c>
      <c r="D1843" s="154" t="s">
        <v>4360</v>
      </c>
      <c r="E1843" s="133" t="s">
        <v>4361</v>
      </c>
      <c r="F1843" s="134" t="s">
        <v>294</v>
      </c>
      <c r="G1843" s="134" t="s">
        <v>2088</v>
      </c>
      <c r="H1843" s="134" t="s">
        <v>474</v>
      </c>
      <c r="I1843" s="137"/>
      <c r="J1843" s="47" t="str">
        <f t="shared" si="28"/>
        <v>15</v>
      </c>
    </row>
    <row r="1844" spans="1:10" ht="15.75" hidden="1">
      <c r="A1844" s="134">
        <v>31</v>
      </c>
      <c r="B1844" s="147" t="s">
        <v>4362</v>
      </c>
      <c r="C1844" s="153" t="s">
        <v>4363</v>
      </c>
      <c r="D1844" s="154" t="s">
        <v>4364</v>
      </c>
      <c r="E1844" s="133" t="s">
        <v>2481</v>
      </c>
      <c r="F1844" s="134" t="s">
        <v>294</v>
      </c>
      <c r="G1844" s="134" t="s">
        <v>2088</v>
      </c>
      <c r="H1844" s="134" t="s">
        <v>474</v>
      </c>
      <c r="I1844" s="137"/>
      <c r="J1844" s="47" t="str">
        <f t="shared" si="28"/>
        <v>15</v>
      </c>
    </row>
    <row r="1845" spans="1:10" ht="15.75" hidden="1">
      <c r="A1845" s="134">
        <v>32</v>
      </c>
      <c r="B1845" s="147" t="s">
        <v>4365</v>
      </c>
      <c r="C1845" s="153" t="s">
        <v>4366</v>
      </c>
      <c r="D1845" s="154" t="s">
        <v>4104</v>
      </c>
      <c r="E1845" s="133" t="s">
        <v>919</v>
      </c>
      <c r="F1845" s="134" t="s">
        <v>294</v>
      </c>
      <c r="G1845" s="134" t="s">
        <v>2088</v>
      </c>
      <c r="H1845" s="134" t="s">
        <v>474</v>
      </c>
      <c r="I1845" s="137"/>
      <c r="J1845" s="47" t="str">
        <f t="shared" si="28"/>
        <v>15</v>
      </c>
    </row>
    <row r="1846" spans="1:10" ht="15.75" hidden="1">
      <c r="A1846" s="134">
        <v>33</v>
      </c>
      <c r="B1846" s="147" t="s">
        <v>4367</v>
      </c>
      <c r="C1846" s="153" t="s">
        <v>4368</v>
      </c>
      <c r="D1846" s="154" t="s">
        <v>985</v>
      </c>
      <c r="E1846" s="133" t="s">
        <v>919</v>
      </c>
      <c r="F1846" s="134" t="s">
        <v>294</v>
      </c>
      <c r="G1846" s="134" t="s">
        <v>2088</v>
      </c>
      <c r="H1846" s="134" t="s">
        <v>474</v>
      </c>
      <c r="I1846" s="137"/>
      <c r="J1846" s="47" t="str">
        <f t="shared" si="28"/>
        <v>15</v>
      </c>
    </row>
    <row r="1847" spans="1:10" ht="15.75" hidden="1">
      <c r="A1847" s="134">
        <v>34</v>
      </c>
      <c r="B1847" s="147" t="s">
        <v>4369</v>
      </c>
      <c r="C1847" s="153" t="s">
        <v>4370</v>
      </c>
      <c r="D1847" s="154" t="s">
        <v>4112</v>
      </c>
      <c r="E1847" s="133" t="s">
        <v>1363</v>
      </c>
      <c r="F1847" s="134" t="s">
        <v>294</v>
      </c>
      <c r="G1847" s="134" t="s">
        <v>2088</v>
      </c>
      <c r="H1847" s="134" t="s">
        <v>474</v>
      </c>
      <c r="I1847" s="137"/>
      <c r="J1847" s="47" t="str">
        <f t="shared" si="28"/>
        <v>15</v>
      </c>
    </row>
    <row r="1848" spans="1:10" ht="15.75" hidden="1">
      <c r="A1848" s="134">
        <v>35</v>
      </c>
      <c r="B1848" s="147" t="s">
        <v>4371</v>
      </c>
      <c r="C1848" s="153" t="s">
        <v>4048</v>
      </c>
      <c r="D1848" s="154" t="s">
        <v>4112</v>
      </c>
      <c r="E1848" s="133" t="s">
        <v>4372</v>
      </c>
      <c r="F1848" s="134" t="s">
        <v>294</v>
      </c>
      <c r="G1848" s="134" t="s">
        <v>2088</v>
      </c>
      <c r="H1848" s="134" t="s">
        <v>474</v>
      </c>
      <c r="I1848" s="137"/>
      <c r="J1848" s="47" t="str">
        <f t="shared" si="28"/>
        <v>15</v>
      </c>
    </row>
    <row r="1849" spans="1:10" ht="15.75" hidden="1">
      <c r="A1849" s="134">
        <v>36</v>
      </c>
      <c r="B1849" s="147" t="s">
        <v>4373</v>
      </c>
      <c r="C1849" s="153" t="s">
        <v>4374</v>
      </c>
      <c r="D1849" s="154" t="s">
        <v>4375</v>
      </c>
      <c r="E1849" s="133" t="s">
        <v>865</v>
      </c>
      <c r="F1849" s="134" t="s">
        <v>294</v>
      </c>
      <c r="G1849" s="134" t="s">
        <v>2088</v>
      </c>
      <c r="H1849" s="134" t="s">
        <v>454</v>
      </c>
      <c r="I1849" s="138" t="s">
        <v>43</v>
      </c>
      <c r="J1849" s="47" t="str">
        <f t="shared" si="28"/>
        <v>15</v>
      </c>
    </row>
    <row r="1850" spans="1:10" ht="15.75" hidden="1">
      <c r="A1850" s="134">
        <v>37</v>
      </c>
      <c r="B1850" s="147" t="s">
        <v>4376</v>
      </c>
      <c r="C1850" s="153" t="s">
        <v>4377</v>
      </c>
      <c r="D1850" s="154" t="s">
        <v>2601</v>
      </c>
      <c r="E1850" s="133" t="s">
        <v>1698</v>
      </c>
      <c r="F1850" s="134" t="s">
        <v>294</v>
      </c>
      <c r="G1850" s="134" t="s">
        <v>2088</v>
      </c>
      <c r="H1850" s="134" t="s">
        <v>474</v>
      </c>
      <c r="I1850" s="137"/>
      <c r="J1850" s="47" t="str">
        <f t="shared" si="28"/>
        <v>15</v>
      </c>
    </row>
    <row r="1851" spans="1:10" ht="15.75" hidden="1">
      <c r="A1851" s="134">
        <v>38</v>
      </c>
      <c r="B1851" s="147" t="s">
        <v>4378</v>
      </c>
      <c r="C1851" s="153" t="s">
        <v>4379</v>
      </c>
      <c r="D1851" s="154" t="s">
        <v>800</v>
      </c>
      <c r="E1851" s="133" t="s">
        <v>3067</v>
      </c>
      <c r="F1851" s="134" t="s">
        <v>294</v>
      </c>
      <c r="G1851" s="134" t="s">
        <v>2088</v>
      </c>
      <c r="H1851" s="134" t="s">
        <v>474</v>
      </c>
      <c r="I1851" s="137"/>
      <c r="J1851" s="47" t="str">
        <f t="shared" si="28"/>
        <v>15</v>
      </c>
    </row>
    <row r="1852" spans="1:10" ht="15.75" hidden="1">
      <c r="A1852" s="134">
        <v>39</v>
      </c>
      <c r="B1852" s="147" t="s">
        <v>4380</v>
      </c>
      <c r="C1852" s="153" t="s">
        <v>4381</v>
      </c>
      <c r="D1852" s="154" t="s">
        <v>4121</v>
      </c>
      <c r="E1852" s="133" t="s">
        <v>562</v>
      </c>
      <c r="F1852" s="134" t="s">
        <v>294</v>
      </c>
      <c r="G1852" s="134" t="s">
        <v>2088</v>
      </c>
      <c r="H1852" s="134" t="s">
        <v>474</v>
      </c>
      <c r="I1852" s="137"/>
      <c r="J1852" s="47" t="str">
        <f t="shared" si="28"/>
        <v>15</v>
      </c>
    </row>
    <row r="1853" spans="1:10" ht="15.75" hidden="1">
      <c r="A1853" s="134">
        <v>40</v>
      </c>
      <c r="B1853" s="147" t="s">
        <v>4382</v>
      </c>
      <c r="C1853" s="153" t="s">
        <v>4048</v>
      </c>
      <c r="D1853" s="154" t="s">
        <v>821</v>
      </c>
      <c r="E1853" s="133" t="s">
        <v>875</v>
      </c>
      <c r="F1853" s="134" t="s">
        <v>294</v>
      </c>
      <c r="G1853" s="134" t="s">
        <v>2088</v>
      </c>
      <c r="H1853" s="134" t="s">
        <v>474</v>
      </c>
      <c r="I1853" s="137"/>
      <c r="J1853" s="47" t="str">
        <f t="shared" si="28"/>
        <v>15</v>
      </c>
    </row>
    <row r="1854" spans="1:10" ht="15.75" hidden="1">
      <c r="A1854" s="134">
        <v>41</v>
      </c>
      <c r="B1854" s="147" t="s">
        <v>4383</v>
      </c>
      <c r="C1854" s="153" t="s">
        <v>4384</v>
      </c>
      <c r="D1854" s="154" t="s">
        <v>1743</v>
      </c>
      <c r="E1854" s="133" t="s">
        <v>788</v>
      </c>
      <c r="F1854" s="134" t="s">
        <v>294</v>
      </c>
      <c r="G1854" s="134" t="s">
        <v>2088</v>
      </c>
      <c r="H1854" s="134" t="s">
        <v>474</v>
      </c>
      <c r="I1854" s="137"/>
      <c r="J1854" s="47" t="str">
        <f t="shared" si="28"/>
        <v>15</v>
      </c>
    </row>
    <row r="1855" spans="1:10" ht="15.75" hidden="1">
      <c r="A1855" s="134">
        <v>42</v>
      </c>
      <c r="B1855" s="147" t="s">
        <v>4385</v>
      </c>
      <c r="C1855" s="153" t="s">
        <v>4386</v>
      </c>
      <c r="D1855" s="154" t="s">
        <v>4387</v>
      </c>
      <c r="E1855" s="133" t="s">
        <v>1672</v>
      </c>
      <c r="F1855" s="134" t="s">
        <v>294</v>
      </c>
      <c r="G1855" s="134" t="s">
        <v>2088</v>
      </c>
      <c r="H1855" s="134" t="s">
        <v>474</v>
      </c>
      <c r="I1855" s="137"/>
      <c r="J1855" s="47" t="str">
        <f t="shared" si="28"/>
        <v>15</v>
      </c>
    </row>
    <row r="1856" spans="1:10" ht="15.75" hidden="1">
      <c r="A1856" s="134">
        <v>43</v>
      </c>
      <c r="B1856" s="147" t="s">
        <v>4388</v>
      </c>
      <c r="C1856" s="153" t="s">
        <v>4389</v>
      </c>
      <c r="D1856" s="154" t="s">
        <v>4387</v>
      </c>
      <c r="E1856" s="133" t="s">
        <v>4390</v>
      </c>
      <c r="F1856" s="134" t="s">
        <v>294</v>
      </c>
      <c r="G1856" s="134" t="s">
        <v>2088</v>
      </c>
      <c r="H1856" s="134" t="s">
        <v>474</v>
      </c>
      <c r="I1856" s="137"/>
      <c r="J1856" s="47" t="str">
        <f t="shared" si="28"/>
        <v>15</v>
      </c>
    </row>
    <row r="1857" spans="1:10" ht="15.75" hidden="1">
      <c r="A1857" s="134">
        <v>44</v>
      </c>
      <c r="B1857" s="147" t="s">
        <v>4391</v>
      </c>
      <c r="C1857" s="153" t="s">
        <v>4392</v>
      </c>
      <c r="D1857" s="154" t="s">
        <v>650</v>
      </c>
      <c r="E1857" s="133" t="s">
        <v>1688</v>
      </c>
      <c r="F1857" s="134" t="s">
        <v>294</v>
      </c>
      <c r="G1857" s="134" t="s">
        <v>2088</v>
      </c>
      <c r="H1857" s="134" t="s">
        <v>474</v>
      </c>
      <c r="I1857" s="137"/>
      <c r="J1857" s="47" t="str">
        <f t="shared" si="28"/>
        <v>15</v>
      </c>
    </row>
    <row r="1858" spans="1:10" ht="15.75" hidden="1">
      <c r="A1858" s="134">
        <v>45</v>
      </c>
      <c r="B1858" s="147" t="s">
        <v>4393</v>
      </c>
      <c r="C1858" s="153" t="s">
        <v>4394</v>
      </c>
      <c r="D1858" s="154" t="s">
        <v>4395</v>
      </c>
      <c r="E1858" s="133" t="s">
        <v>4396</v>
      </c>
      <c r="F1858" s="134" t="s">
        <v>294</v>
      </c>
      <c r="G1858" s="134" t="s">
        <v>2088</v>
      </c>
      <c r="H1858" s="134" t="s">
        <v>454</v>
      </c>
      <c r="I1858" s="137"/>
      <c r="J1858" s="47" t="str">
        <f t="shared" si="28"/>
        <v>15</v>
      </c>
    </row>
    <row r="1859" spans="1:10" ht="15.75" hidden="1">
      <c r="A1859" s="134">
        <v>46</v>
      </c>
      <c r="B1859" s="147" t="s">
        <v>4397</v>
      </c>
      <c r="C1859" s="153" t="s">
        <v>4398</v>
      </c>
      <c r="D1859" s="154" t="s">
        <v>1015</v>
      </c>
      <c r="E1859" s="133" t="s">
        <v>2034</v>
      </c>
      <c r="F1859" s="134" t="s">
        <v>294</v>
      </c>
      <c r="G1859" s="134" t="s">
        <v>2088</v>
      </c>
      <c r="H1859" s="134" t="s">
        <v>474</v>
      </c>
      <c r="I1859" s="137"/>
      <c r="J1859" s="47" t="str">
        <f t="shared" ref="J1859:J1922" si="29">LEFT(F1859,2)</f>
        <v>15</v>
      </c>
    </row>
    <row r="1860" spans="1:10" ht="15.75" hidden="1">
      <c r="A1860" s="134">
        <v>47</v>
      </c>
      <c r="B1860" s="147" t="s">
        <v>4399</v>
      </c>
      <c r="C1860" s="153" t="s">
        <v>4058</v>
      </c>
      <c r="D1860" s="154" t="s">
        <v>4400</v>
      </c>
      <c r="E1860" s="133" t="s">
        <v>4401</v>
      </c>
      <c r="F1860" s="134" t="s">
        <v>294</v>
      </c>
      <c r="G1860" s="134" t="s">
        <v>2088</v>
      </c>
      <c r="H1860" s="134" t="s">
        <v>474</v>
      </c>
      <c r="I1860" s="137"/>
      <c r="J1860" s="47" t="str">
        <f t="shared" si="29"/>
        <v>15</v>
      </c>
    </row>
    <row r="1861" spans="1:10" ht="15.75" hidden="1">
      <c r="A1861" s="134">
        <v>48</v>
      </c>
      <c r="B1861" s="147" t="s">
        <v>4402</v>
      </c>
      <c r="C1861" s="153" t="s">
        <v>4214</v>
      </c>
      <c r="D1861" s="154" t="s">
        <v>4270</v>
      </c>
      <c r="E1861" s="133" t="s">
        <v>1643</v>
      </c>
      <c r="F1861" s="134" t="s">
        <v>294</v>
      </c>
      <c r="G1861" s="134" t="s">
        <v>2088</v>
      </c>
      <c r="H1861" s="134" t="s">
        <v>474</v>
      </c>
      <c r="I1861" s="137"/>
      <c r="J1861" s="47" t="str">
        <f t="shared" si="29"/>
        <v>15</v>
      </c>
    </row>
    <row r="1862" spans="1:10" ht="15.75" hidden="1">
      <c r="A1862" s="134">
        <v>49</v>
      </c>
      <c r="B1862" s="147" t="s">
        <v>4403</v>
      </c>
      <c r="C1862" s="153" t="s">
        <v>4111</v>
      </c>
      <c r="D1862" s="154" t="s">
        <v>1035</v>
      </c>
      <c r="E1862" s="133" t="s">
        <v>772</v>
      </c>
      <c r="F1862" s="134" t="s">
        <v>294</v>
      </c>
      <c r="G1862" s="134" t="s">
        <v>2088</v>
      </c>
      <c r="H1862" s="134" t="s">
        <v>474</v>
      </c>
      <c r="I1862" s="137"/>
      <c r="J1862" s="47" t="str">
        <f t="shared" si="29"/>
        <v>15</v>
      </c>
    </row>
    <row r="1863" spans="1:10" ht="15.75" hidden="1">
      <c r="A1863" s="134">
        <v>50</v>
      </c>
      <c r="B1863" s="147" t="s">
        <v>4404</v>
      </c>
      <c r="C1863" s="153" t="s">
        <v>4405</v>
      </c>
      <c r="D1863" s="154" t="s">
        <v>4278</v>
      </c>
      <c r="E1863" s="133" t="s">
        <v>720</v>
      </c>
      <c r="F1863" s="134" t="s">
        <v>294</v>
      </c>
      <c r="G1863" s="134" t="s">
        <v>2088</v>
      </c>
      <c r="H1863" s="134" t="s">
        <v>454</v>
      </c>
      <c r="I1863" s="137"/>
      <c r="J1863" s="47" t="str">
        <f t="shared" si="29"/>
        <v>15</v>
      </c>
    </row>
    <row r="1864" spans="1:10" ht="15.75" hidden="1">
      <c r="A1864" s="134">
        <v>51</v>
      </c>
      <c r="B1864" s="147" t="s">
        <v>4406</v>
      </c>
      <c r="C1864" s="153" t="s">
        <v>4407</v>
      </c>
      <c r="D1864" s="154" t="s">
        <v>4278</v>
      </c>
      <c r="E1864" s="133" t="s">
        <v>2464</v>
      </c>
      <c r="F1864" s="134" t="s">
        <v>294</v>
      </c>
      <c r="G1864" s="134" t="s">
        <v>2088</v>
      </c>
      <c r="H1864" s="134" t="s">
        <v>474</v>
      </c>
      <c r="I1864" s="137"/>
      <c r="J1864" s="47" t="str">
        <f t="shared" si="29"/>
        <v>15</v>
      </c>
    </row>
    <row r="1865" spans="1:10" ht="15.75" hidden="1">
      <c r="A1865" s="134">
        <v>52</v>
      </c>
      <c r="B1865" s="147" t="s">
        <v>4408</v>
      </c>
      <c r="C1865" s="153" t="s">
        <v>4407</v>
      </c>
      <c r="D1865" s="154" t="s">
        <v>4278</v>
      </c>
      <c r="E1865" s="133" t="s">
        <v>2650</v>
      </c>
      <c r="F1865" s="134" t="s">
        <v>294</v>
      </c>
      <c r="G1865" s="134" t="s">
        <v>2088</v>
      </c>
      <c r="H1865" s="134" t="s">
        <v>474</v>
      </c>
      <c r="I1865" s="137"/>
      <c r="J1865" s="47" t="str">
        <f t="shared" si="29"/>
        <v>15</v>
      </c>
    </row>
    <row r="1866" spans="1:10" ht="15.75" hidden="1">
      <c r="A1866" s="134">
        <v>53</v>
      </c>
      <c r="B1866" s="147" t="s">
        <v>4409</v>
      </c>
      <c r="C1866" s="153" t="s">
        <v>4240</v>
      </c>
      <c r="D1866" s="154" t="s">
        <v>2947</v>
      </c>
      <c r="E1866" s="133" t="s">
        <v>4410</v>
      </c>
      <c r="F1866" s="134" t="s">
        <v>294</v>
      </c>
      <c r="G1866" s="134" t="s">
        <v>2088</v>
      </c>
      <c r="H1866" s="134" t="s">
        <v>474</v>
      </c>
      <c r="I1866" s="137"/>
      <c r="J1866" s="47" t="str">
        <f t="shared" si="29"/>
        <v>15</v>
      </c>
    </row>
    <row r="1867" spans="1:10" ht="15.75" hidden="1">
      <c r="A1867" s="134">
        <v>54</v>
      </c>
      <c r="B1867" s="147" t="s">
        <v>4411</v>
      </c>
      <c r="C1867" s="153" t="s">
        <v>4412</v>
      </c>
      <c r="D1867" s="154" t="s">
        <v>1360</v>
      </c>
      <c r="E1867" s="133" t="s">
        <v>680</v>
      </c>
      <c r="F1867" s="134" t="s">
        <v>294</v>
      </c>
      <c r="G1867" s="134" t="s">
        <v>2088</v>
      </c>
      <c r="H1867" s="134" t="s">
        <v>454</v>
      </c>
      <c r="I1867" s="137"/>
      <c r="J1867" s="47" t="str">
        <f t="shared" si="29"/>
        <v>15</v>
      </c>
    </row>
    <row r="1868" spans="1:10" ht="15.75" hidden="1">
      <c r="A1868" s="134">
        <v>55</v>
      </c>
      <c r="B1868" s="147" t="s">
        <v>4413</v>
      </c>
      <c r="C1868" s="153" t="s">
        <v>560</v>
      </c>
      <c r="D1868" s="154" t="s">
        <v>862</v>
      </c>
      <c r="E1868" s="133" t="s">
        <v>1410</v>
      </c>
      <c r="F1868" s="134" t="s">
        <v>294</v>
      </c>
      <c r="G1868" s="134"/>
      <c r="H1868" s="134" t="s">
        <v>454</v>
      </c>
      <c r="I1868" s="137"/>
      <c r="J1868" s="47" t="str">
        <f t="shared" si="29"/>
        <v>15</v>
      </c>
    </row>
    <row r="1869" spans="1:10" ht="15.75" hidden="1">
      <c r="A1869" s="134">
        <v>56</v>
      </c>
      <c r="B1869" s="147" t="s">
        <v>4414</v>
      </c>
      <c r="C1869" s="153" t="s">
        <v>1276</v>
      </c>
      <c r="D1869" s="154" t="s">
        <v>1059</v>
      </c>
      <c r="E1869" s="133" t="s">
        <v>1361</v>
      </c>
      <c r="F1869" s="134" t="s">
        <v>294</v>
      </c>
      <c r="G1869" s="135" t="s">
        <v>604</v>
      </c>
      <c r="H1869" s="134" t="s">
        <v>454</v>
      </c>
      <c r="I1869" s="137"/>
      <c r="J1869" s="47" t="str">
        <f t="shared" si="29"/>
        <v>15</v>
      </c>
    </row>
    <row r="1870" spans="1:10" ht="15.75" hidden="1">
      <c r="A1870" s="134">
        <v>57</v>
      </c>
      <c r="B1870" s="147" t="s">
        <v>4415</v>
      </c>
      <c r="C1870" s="153" t="s">
        <v>4416</v>
      </c>
      <c r="D1870" s="154" t="s">
        <v>2151</v>
      </c>
      <c r="E1870" s="133" t="s">
        <v>680</v>
      </c>
      <c r="F1870" s="134" t="s">
        <v>294</v>
      </c>
      <c r="G1870" s="134" t="s">
        <v>2088</v>
      </c>
      <c r="H1870" s="134" t="s">
        <v>474</v>
      </c>
      <c r="I1870" s="137"/>
      <c r="J1870" s="47" t="str">
        <f t="shared" si="29"/>
        <v>15</v>
      </c>
    </row>
    <row r="1871" spans="1:10" ht="15.75" hidden="1">
      <c r="A1871" s="134">
        <v>1</v>
      </c>
      <c r="B1871" s="147" t="s">
        <v>4417</v>
      </c>
      <c r="C1871" s="153" t="s">
        <v>4418</v>
      </c>
      <c r="D1871" s="154" t="s">
        <v>468</v>
      </c>
      <c r="E1871" s="133" t="s">
        <v>2934</v>
      </c>
      <c r="F1871" s="136" t="s">
        <v>4419</v>
      </c>
      <c r="G1871" s="134"/>
      <c r="H1871" s="134" t="s">
        <v>474</v>
      </c>
      <c r="I1871" s="137"/>
      <c r="J1871" s="47" t="str">
        <f t="shared" si="29"/>
        <v>15</v>
      </c>
    </row>
    <row r="1872" spans="1:10" ht="15.75" hidden="1">
      <c r="A1872" s="134">
        <v>2</v>
      </c>
      <c r="B1872" s="147" t="s">
        <v>4420</v>
      </c>
      <c r="C1872" s="153" t="s">
        <v>485</v>
      </c>
      <c r="D1872" s="154" t="s">
        <v>468</v>
      </c>
      <c r="E1872" s="133" t="s">
        <v>3011</v>
      </c>
      <c r="F1872" s="134" t="s">
        <v>4419</v>
      </c>
      <c r="G1872" s="134"/>
      <c r="H1872" s="134" t="s">
        <v>454</v>
      </c>
      <c r="I1872" s="137"/>
      <c r="J1872" s="47" t="str">
        <f t="shared" si="29"/>
        <v>15</v>
      </c>
    </row>
    <row r="1873" spans="1:10" ht="15.75" hidden="1">
      <c r="A1873" s="134">
        <v>3</v>
      </c>
      <c r="B1873" s="147" t="s">
        <v>4421</v>
      </c>
      <c r="C1873" s="153" t="s">
        <v>3250</v>
      </c>
      <c r="D1873" s="154" t="s">
        <v>1518</v>
      </c>
      <c r="E1873" s="133" t="s">
        <v>2042</v>
      </c>
      <c r="F1873" s="134" t="s">
        <v>4419</v>
      </c>
      <c r="G1873" s="134"/>
      <c r="H1873" s="134" t="s">
        <v>474</v>
      </c>
      <c r="I1873" s="137"/>
      <c r="J1873" s="47" t="str">
        <f t="shared" si="29"/>
        <v>15</v>
      </c>
    </row>
    <row r="1874" spans="1:10" ht="15.75" hidden="1">
      <c r="A1874" s="134">
        <v>4</v>
      </c>
      <c r="B1874" s="147" t="s">
        <v>4422</v>
      </c>
      <c r="C1874" s="153" t="s">
        <v>471</v>
      </c>
      <c r="D1874" s="154" t="s">
        <v>477</v>
      </c>
      <c r="E1874" s="133" t="s">
        <v>4423</v>
      </c>
      <c r="F1874" s="134" t="s">
        <v>4419</v>
      </c>
      <c r="G1874" s="134"/>
      <c r="H1874" s="134" t="s">
        <v>474</v>
      </c>
      <c r="I1874" s="137"/>
      <c r="J1874" s="47" t="str">
        <f t="shared" si="29"/>
        <v>15</v>
      </c>
    </row>
    <row r="1875" spans="1:10" ht="15.75" hidden="1">
      <c r="A1875" s="134">
        <v>5</v>
      </c>
      <c r="B1875" s="147" t="s">
        <v>4424</v>
      </c>
      <c r="C1875" s="153" t="s">
        <v>3250</v>
      </c>
      <c r="D1875" s="154" t="s">
        <v>481</v>
      </c>
      <c r="E1875" s="133" t="s">
        <v>2971</v>
      </c>
      <c r="F1875" s="134" t="s">
        <v>4419</v>
      </c>
      <c r="G1875" s="134"/>
      <c r="H1875" s="134" t="s">
        <v>454</v>
      </c>
      <c r="I1875" s="137"/>
      <c r="J1875" s="47" t="str">
        <f t="shared" si="29"/>
        <v>15</v>
      </c>
    </row>
    <row r="1876" spans="1:10" ht="15.75" hidden="1">
      <c r="A1876" s="134">
        <v>6</v>
      </c>
      <c r="B1876" s="147" t="s">
        <v>4425</v>
      </c>
      <c r="C1876" s="153" t="s">
        <v>4426</v>
      </c>
      <c r="D1876" s="154" t="s">
        <v>1079</v>
      </c>
      <c r="E1876" s="133" t="s">
        <v>752</v>
      </c>
      <c r="F1876" s="134" t="s">
        <v>4419</v>
      </c>
      <c r="G1876" s="134"/>
      <c r="H1876" s="134" t="s">
        <v>474</v>
      </c>
      <c r="I1876" s="137"/>
      <c r="J1876" s="47" t="str">
        <f t="shared" si="29"/>
        <v>15</v>
      </c>
    </row>
    <row r="1877" spans="1:10" ht="15.75" hidden="1">
      <c r="A1877" s="134">
        <v>7</v>
      </c>
      <c r="B1877" s="147" t="s">
        <v>4427</v>
      </c>
      <c r="C1877" s="153" t="s">
        <v>4428</v>
      </c>
      <c r="D1877" s="154" t="s">
        <v>1088</v>
      </c>
      <c r="E1877" s="133" t="s">
        <v>2446</v>
      </c>
      <c r="F1877" s="134" t="s">
        <v>4419</v>
      </c>
      <c r="G1877" s="134"/>
      <c r="H1877" s="134" t="s">
        <v>474</v>
      </c>
      <c r="I1877" s="137"/>
      <c r="J1877" s="47" t="str">
        <f t="shared" si="29"/>
        <v>15</v>
      </c>
    </row>
    <row r="1878" spans="1:10" ht="15.75" hidden="1">
      <c r="A1878" s="134">
        <v>8</v>
      </c>
      <c r="B1878" s="147" t="s">
        <v>4429</v>
      </c>
      <c r="C1878" s="153" t="s">
        <v>4430</v>
      </c>
      <c r="D1878" s="154" t="s">
        <v>1088</v>
      </c>
      <c r="E1878" s="133" t="s">
        <v>1510</v>
      </c>
      <c r="F1878" s="134" t="s">
        <v>4419</v>
      </c>
      <c r="G1878" s="134"/>
      <c r="H1878" s="134" t="s">
        <v>474</v>
      </c>
      <c r="I1878" s="137"/>
      <c r="J1878" s="47" t="str">
        <f t="shared" si="29"/>
        <v>15</v>
      </c>
    </row>
    <row r="1879" spans="1:10" ht="15.75" hidden="1">
      <c r="A1879" s="134">
        <v>9</v>
      </c>
      <c r="B1879" s="147" t="s">
        <v>4431</v>
      </c>
      <c r="C1879" s="153" t="s">
        <v>4432</v>
      </c>
      <c r="D1879" s="154" t="s">
        <v>497</v>
      </c>
      <c r="E1879" s="133" t="s">
        <v>1521</v>
      </c>
      <c r="F1879" s="134" t="s">
        <v>4419</v>
      </c>
      <c r="G1879" s="134"/>
      <c r="H1879" s="134" t="s">
        <v>454</v>
      </c>
      <c r="I1879" s="137"/>
      <c r="J1879" s="47" t="str">
        <f t="shared" si="29"/>
        <v>15</v>
      </c>
    </row>
    <row r="1880" spans="1:10" ht="15.75" hidden="1">
      <c r="A1880" s="134">
        <v>10</v>
      </c>
      <c r="B1880" s="147" t="s">
        <v>4433</v>
      </c>
      <c r="C1880" s="153" t="s">
        <v>4434</v>
      </c>
      <c r="D1880" s="154" t="s">
        <v>518</v>
      </c>
      <c r="E1880" s="133" t="s">
        <v>992</v>
      </c>
      <c r="F1880" s="134" t="s">
        <v>4419</v>
      </c>
      <c r="G1880" s="134"/>
      <c r="H1880" s="134" t="s">
        <v>454</v>
      </c>
      <c r="I1880" s="137"/>
      <c r="J1880" s="47" t="str">
        <f t="shared" si="29"/>
        <v>15</v>
      </c>
    </row>
    <row r="1881" spans="1:10" ht="15.75" hidden="1">
      <c r="A1881" s="134">
        <v>11</v>
      </c>
      <c r="B1881" s="147" t="s">
        <v>4435</v>
      </c>
      <c r="C1881" s="153" t="s">
        <v>4436</v>
      </c>
      <c r="D1881" s="154" t="s">
        <v>4437</v>
      </c>
      <c r="E1881" s="133" t="s">
        <v>1418</v>
      </c>
      <c r="F1881" s="134" t="s">
        <v>4419</v>
      </c>
      <c r="G1881" s="134"/>
      <c r="H1881" s="134" t="s">
        <v>474</v>
      </c>
      <c r="I1881" s="137"/>
      <c r="J1881" s="47" t="str">
        <f t="shared" si="29"/>
        <v>15</v>
      </c>
    </row>
    <row r="1882" spans="1:10" ht="15.75" hidden="1">
      <c r="A1882" s="134">
        <v>12</v>
      </c>
      <c r="B1882" s="147" t="s">
        <v>4438</v>
      </c>
      <c r="C1882" s="153" t="s">
        <v>4439</v>
      </c>
      <c r="D1882" s="154" t="s">
        <v>536</v>
      </c>
      <c r="E1882" s="133" t="s">
        <v>1702</v>
      </c>
      <c r="F1882" s="134" t="s">
        <v>4419</v>
      </c>
      <c r="G1882" s="134"/>
      <c r="H1882" s="134" t="s">
        <v>474</v>
      </c>
      <c r="I1882" s="137"/>
      <c r="J1882" s="47" t="str">
        <f t="shared" si="29"/>
        <v>15</v>
      </c>
    </row>
    <row r="1883" spans="1:10" ht="15.75" hidden="1">
      <c r="A1883" s="134">
        <v>13</v>
      </c>
      <c r="B1883" s="147" t="s">
        <v>4440</v>
      </c>
      <c r="C1883" s="153" t="s">
        <v>4441</v>
      </c>
      <c r="D1883" s="154" t="s">
        <v>543</v>
      </c>
      <c r="E1883" s="133" t="s">
        <v>2739</v>
      </c>
      <c r="F1883" s="134" t="s">
        <v>4419</v>
      </c>
      <c r="G1883" s="134"/>
      <c r="H1883" s="134" t="s">
        <v>454</v>
      </c>
      <c r="I1883" s="137"/>
      <c r="J1883" s="47" t="str">
        <f t="shared" si="29"/>
        <v>15</v>
      </c>
    </row>
    <row r="1884" spans="1:10" ht="15.75" hidden="1">
      <c r="A1884" s="134">
        <v>14</v>
      </c>
      <c r="B1884" s="147" t="s">
        <v>4442</v>
      </c>
      <c r="C1884" s="153" t="s">
        <v>4443</v>
      </c>
      <c r="D1884" s="154" t="s">
        <v>543</v>
      </c>
      <c r="E1884" s="133" t="s">
        <v>657</v>
      </c>
      <c r="F1884" s="134" t="s">
        <v>4419</v>
      </c>
      <c r="G1884" s="134"/>
      <c r="H1884" s="134" t="s">
        <v>454</v>
      </c>
      <c r="I1884" s="137"/>
      <c r="J1884" s="47" t="str">
        <f t="shared" si="29"/>
        <v>15</v>
      </c>
    </row>
    <row r="1885" spans="1:10" ht="15.75" hidden="1">
      <c r="A1885" s="134">
        <v>15</v>
      </c>
      <c r="B1885" s="147" t="s">
        <v>4444</v>
      </c>
      <c r="C1885" s="153" t="s">
        <v>606</v>
      </c>
      <c r="D1885" s="154" t="s">
        <v>543</v>
      </c>
      <c r="E1885" s="133" t="s">
        <v>2756</v>
      </c>
      <c r="F1885" s="134" t="s">
        <v>4419</v>
      </c>
      <c r="G1885" s="134"/>
      <c r="H1885" s="134" t="s">
        <v>454</v>
      </c>
      <c r="I1885" s="137"/>
      <c r="J1885" s="47" t="str">
        <f t="shared" si="29"/>
        <v>15</v>
      </c>
    </row>
    <row r="1886" spans="1:10" ht="15.75" hidden="1">
      <c r="A1886" s="134">
        <v>16</v>
      </c>
      <c r="B1886" s="147" t="s">
        <v>4445</v>
      </c>
      <c r="C1886" s="153" t="s">
        <v>610</v>
      </c>
      <c r="D1886" s="154" t="s">
        <v>543</v>
      </c>
      <c r="E1886" s="133" t="s">
        <v>912</v>
      </c>
      <c r="F1886" s="134" t="s">
        <v>4419</v>
      </c>
      <c r="G1886" s="134"/>
      <c r="H1886" s="134" t="s">
        <v>454</v>
      </c>
      <c r="I1886" s="137"/>
      <c r="J1886" s="47" t="str">
        <f t="shared" si="29"/>
        <v>15</v>
      </c>
    </row>
    <row r="1887" spans="1:10" ht="15.75" hidden="1">
      <c r="A1887" s="134">
        <v>17</v>
      </c>
      <c r="B1887" s="147" t="s">
        <v>4446</v>
      </c>
      <c r="C1887" s="153" t="s">
        <v>4447</v>
      </c>
      <c r="D1887" s="154" t="s">
        <v>543</v>
      </c>
      <c r="E1887" s="133" t="s">
        <v>2851</v>
      </c>
      <c r="F1887" s="134" t="s">
        <v>4419</v>
      </c>
      <c r="G1887" s="134"/>
      <c r="H1887" s="134" t="s">
        <v>454</v>
      </c>
      <c r="I1887" s="137"/>
      <c r="J1887" s="47" t="str">
        <f t="shared" si="29"/>
        <v>15</v>
      </c>
    </row>
    <row r="1888" spans="1:10" ht="15.75" hidden="1">
      <c r="A1888" s="134">
        <v>18</v>
      </c>
      <c r="B1888" s="147" t="s">
        <v>4448</v>
      </c>
      <c r="C1888" s="153" t="s">
        <v>3939</v>
      </c>
      <c r="D1888" s="154" t="s">
        <v>543</v>
      </c>
      <c r="E1888" s="133" t="s">
        <v>1459</v>
      </c>
      <c r="F1888" s="134" t="s">
        <v>4419</v>
      </c>
      <c r="G1888" s="134"/>
      <c r="H1888" s="134" t="s">
        <v>454</v>
      </c>
      <c r="I1888" s="137"/>
      <c r="J1888" s="47" t="str">
        <f t="shared" si="29"/>
        <v>15</v>
      </c>
    </row>
    <row r="1889" spans="1:10" ht="15.75" hidden="1">
      <c r="A1889" s="134">
        <v>19</v>
      </c>
      <c r="B1889" s="147" t="s">
        <v>4449</v>
      </c>
      <c r="C1889" s="153" t="s">
        <v>4450</v>
      </c>
      <c r="D1889" s="154" t="s">
        <v>1289</v>
      </c>
      <c r="E1889" s="133" t="s">
        <v>756</v>
      </c>
      <c r="F1889" s="134" t="s">
        <v>4419</v>
      </c>
      <c r="G1889" s="134"/>
      <c r="H1889" s="134" t="s">
        <v>474</v>
      </c>
      <c r="I1889" s="137"/>
      <c r="J1889" s="47" t="str">
        <f t="shared" si="29"/>
        <v>15</v>
      </c>
    </row>
    <row r="1890" spans="1:10" ht="15.75" hidden="1">
      <c r="A1890" s="134">
        <v>20</v>
      </c>
      <c r="B1890" s="147" t="s">
        <v>4451</v>
      </c>
      <c r="C1890" s="153" t="s">
        <v>1687</v>
      </c>
      <c r="D1890" s="154" t="s">
        <v>941</v>
      </c>
      <c r="E1890" s="133" t="s">
        <v>3860</v>
      </c>
      <c r="F1890" s="134" t="s">
        <v>4419</v>
      </c>
      <c r="G1890" s="134"/>
      <c r="H1890" s="134" t="s">
        <v>454</v>
      </c>
      <c r="I1890" s="137"/>
      <c r="J1890" s="47" t="str">
        <f t="shared" si="29"/>
        <v>15</v>
      </c>
    </row>
    <row r="1891" spans="1:10" ht="15.75" hidden="1">
      <c r="A1891" s="134">
        <v>21</v>
      </c>
      <c r="B1891" s="147" t="s">
        <v>4452</v>
      </c>
      <c r="C1891" s="153" t="s">
        <v>4453</v>
      </c>
      <c r="D1891" s="154" t="s">
        <v>941</v>
      </c>
      <c r="E1891" s="133" t="s">
        <v>2708</v>
      </c>
      <c r="F1891" s="134" t="s">
        <v>4419</v>
      </c>
      <c r="G1891" s="134"/>
      <c r="H1891" s="134" t="s">
        <v>474</v>
      </c>
      <c r="I1891" s="137"/>
      <c r="J1891" s="47" t="str">
        <f t="shared" si="29"/>
        <v>15</v>
      </c>
    </row>
    <row r="1892" spans="1:10" ht="15.75" hidden="1">
      <c r="A1892" s="134">
        <v>22</v>
      </c>
      <c r="B1892" s="147" t="s">
        <v>4454</v>
      </c>
      <c r="C1892" s="153" t="s">
        <v>2656</v>
      </c>
      <c r="D1892" s="154" t="s">
        <v>561</v>
      </c>
      <c r="E1892" s="133" t="s">
        <v>830</v>
      </c>
      <c r="F1892" s="134" t="s">
        <v>4419</v>
      </c>
      <c r="G1892" s="134"/>
      <c r="H1892" s="134" t="s">
        <v>454</v>
      </c>
      <c r="I1892" s="137"/>
      <c r="J1892" s="47" t="str">
        <f t="shared" si="29"/>
        <v>15</v>
      </c>
    </row>
    <row r="1893" spans="1:10" ht="15.75" hidden="1">
      <c r="A1893" s="134">
        <v>23</v>
      </c>
      <c r="B1893" s="147" t="s">
        <v>4455</v>
      </c>
      <c r="C1893" s="153" t="s">
        <v>4456</v>
      </c>
      <c r="D1893" s="154" t="s">
        <v>745</v>
      </c>
      <c r="E1893" s="133" t="s">
        <v>736</v>
      </c>
      <c r="F1893" s="134" t="s">
        <v>4419</v>
      </c>
      <c r="G1893" s="134"/>
      <c r="H1893" s="134" t="s">
        <v>474</v>
      </c>
      <c r="I1893" s="137"/>
      <c r="J1893" s="47" t="str">
        <f t="shared" si="29"/>
        <v>15</v>
      </c>
    </row>
    <row r="1894" spans="1:10" ht="15.75" hidden="1">
      <c r="A1894" s="134">
        <v>24</v>
      </c>
      <c r="B1894" s="147" t="s">
        <v>4457</v>
      </c>
      <c r="C1894" s="153" t="s">
        <v>4458</v>
      </c>
      <c r="D1894" s="154" t="s">
        <v>745</v>
      </c>
      <c r="E1894" s="133" t="s">
        <v>2084</v>
      </c>
      <c r="F1894" s="134" t="s">
        <v>4419</v>
      </c>
      <c r="G1894" s="134"/>
      <c r="H1894" s="134" t="s">
        <v>474</v>
      </c>
      <c r="I1894" s="137"/>
      <c r="J1894" s="47" t="str">
        <f t="shared" si="29"/>
        <v>15</v>
      </c>
    </row>
    <row r="1895" spans="1:10" ht="15.75" hidden="1">
      <c r="A1895" s="134">
        <v>25</v>
      </c>
      <c r="B1895" s="147" t="s">
        <v>4459</v>
      </c>
      <c r="C1895" s="153" t="s">
        <v>1543</v>
      </c>
      <c r="D1895" s="154" t="s">
        <v>759</v>
      </c>
      <c r="E1895" s="133" t="s">
        <v>1118</v>
      </c>
      <c r="F1895" s="134" t="s">
        <v>4419</v>
      </c>
      <c r="G1895" s="135" t="s">
        <v>604</v>
      </c>
      <c r="H1895" s="134" t="s">
        <v>474</v>
      </c>
      <c r="I1895" s="137"/>
      <c r="J1895" s="47" t="str">
        <f t="shared" si="29"/>
        <v>15</v>
      </c>
    </row>
    <row r="1896" spans="1:10" ht="15.75" hidden="1">
      <c r="A1896" s="134">
        <v>26</v>
      </c>
      <c r="B1896" s="147" t="s">
        <v>4460</v>
      </c>
      <c r="C1896" s="153" t="s">
        <v>4461</v>
      </c>
      <c r="D1896" s="154" t="s">
        <v>759</v>
      </c>
      <c r="E1896" s="133" t="s">
        <v>3452</v>
      </c>
      <c r="F1896" s="134" t="s">
        <v>4419</v>
      </c>
      <c r="G1896" s="134"/>
      <c r="H1896" s="134" t="s">
        <v>454</v>
      </c>
      <c r="I1896" s="137"/>
      <c r="J1896" s="47" t="str">
        <f t="shared" si="29"/>
        <v>15</v>
      </c>
    </row>
    <row r="1897" spans="1:10" ht="15.75" hidden="1">
      <c r="A1897" s="134">
        <v>27</v>
      </c>
      <c r="B1897" s="147" t="s">
        <v>4462</v>
      </c>
      <c r="C1897" s="153" t="s">
        <v>4463</v>
      </c>
      <c r="D1897" s="154" t="s">
        <v>763</v>
      </c>
      <c r="E1897" s="133" t="s">
        <v>1899</v>
      </c>
      <c r="F1897" s="134" t="s">
        <v>4419</v>
      </c>
      <c r="G1897" s="134"/>
      <c r="H1897" s="134" t="s">
        <v>474</v>
      </c>
      <c r="I1897" s="137"/>
      <c r="J1897" s="47" t="str">
        <f t="shared" si="29"/>
        <v>15</v>
      </c>
    </row>
    <row r="1898" spans="1:10" ht="15.75" hidden="1">
      <c r="A1898" s="134">
        <v>28</v>
      </c>
      <c r="B1898" s="147" t="s">
        <v>4464</v>
      </c>
      <c r="C1898" s="153" t="s">
        <v>1091</v>
      </c>
      <c r="D1898" s="154" t="s">
        <v>1593</v>
      </c>
      <c r="E1898" s="133" t="s">
        <v>4465</v>
      </c>
      <c r="F1898" s="134" t="s">
        <v>4419</v>
      </c>
      <c r="G1898" s="134"/>
      <c r="H1898" s="134" t="s">
        <v>454</v>
      </c>
      <c r="I1898" s="137"/>
      <c r="J1898" s="47" t="str">
        <f t="shared" si="29"/>
        <v>15</v>
      </c>
    </row>
    <row r="1899" spans="1:10" ht="15.75" hidden="1">
      <c r="A1899" s="134">
        <v>29</v>
      </c>
      <c r="B1899" s="147" t="s">
        <v>4466</v>
      </c>
      <c r="C1899" s="153" t="s">
        <v>4184</v>
      </c>
      <c r="D1899" s="154" t="s">
        <v>4252</v>
      </c>
      <c r="E1899" s="133" t="s">
        <v>4467</v>
      </c>
      <c r="F1899" s="134" t="s">
        <v>4419</v>
      </c>
      <c r="G1899" s="134" t="s">
        <v>2088</v>
      </c>
      <c r="H1899" s="134" t="s">
        <v>474</v>
      </c>
      <c r="I1899" s="137"/>
      <c r="J1899" s="47" t="str">
        <f t="shared" si="29"/>
        <v>15</v>
      </c>
    </row>
    <row r="1900" spans="1:10" ht="15.75" hidden="1">
      <c r="A1900" s="134">
        <v>30</v>
      </c>
      <c r="B1900" s="147" t="s">
        <v>4468</v>
      </c>
      <c r="C1900" s="153" t="s">
        <v>4469</v>
      </c>
      <c r="D1900" s="154" t="s">
        <v>587</v>
      </c>
      <c r="E1900" s="133" t="s">
        <v>684</v>
      </c>
      <c r="F1900" s="134" t="s">
        <v>4419</v>
      </c>
      <c r="G1900" s="134"/>
      <c r="H1900" s="134" t="s">
        <v>454</v>
      </c>
      <c r="I1900" s="137"/>
      <c r="J1900" s="47" t="str">
        <f t="shared" si="29"/>
        <v>15</v>
      </c>
    </row>
    <row r="1901" spans="1:10" ht="15.75" hidden="1">
      <c r="A1901" s="134">
        <v>31</v>
      </c>
      <c r="B1901" s="147" t="s">
        <v>4470</v>
      </c>
      <c r="C1901" s="153" t="s">
        <v>3168</v>
      </c>
      <c r="D1901" s="154" t="s">
        <v>587</v>
      </c>
      <c r="E1901" s="133" t="s">
        <v>4471</v>
      </c>
      <c r="F1901" s="134" t="s">
        <v>4419</v>
      </c>
      <c r="G1901" s="134"/>
      <c r="H1901" s="134" t="s">
        <v>474</v>
      </c>
      <c r="I1901" s="137"/>
      <c r="J1901" s="47" t="str">
        <f t="shared" si="29"/>
        <v>15</v>
      </c>
    </row>
    <row r="1902" spans="1:10" ht="15.75" hidden="1">
      <c r="A1902" s="134">
        <v>32</v>
      </c>
      <c r="B1902" s="147" t="s">
        <v>4472</v>
      </c>
      <c r="C1902" s="153" t="s">
        <v>1487</v>
      </c>
      <c r="D1902" s="154" t="s">
        <v>985</v>
      </c>
      <c r="E1902" s="133" t="s">
        <v>657</v>
      </c>
      <c r="F1902" s="134" t="s">
        <v>4419</v>
      </c>
      <c r="G1902" s="134"/>
      <c r="H1902" s="134" t="s">
        <v>474</v>
      </c>
      <c r="I1902" s="137"/>
      <c r="J1902" s="47" t="str">
        <f t="shared" si="29"/>
        <v>15</v>
      </c>
    </row>
    <row r="1903" spans="1:10" ht="15.75" hidden="1">
      <c r="A1903" s="134">
        <v>33</v>
      </c>
      <c r="B1903" s="147" t="s">
        <v>4473</v>
      </c>
      <c r="C1903" s="153" t="s">
        <v>1276</v>
      </c>
      <c r="D1903" s="154" t="s">
        <v>2596</v>
      </c>
      <c r="E1903" s="133" t="s">
        <v>2588</v>
      </c>
      <c r="F1903" s="134" t="s">
        <v>4419</v>
      </c>
      <c r="G1903" s="134"/>
      <c r="H1903" s="134" t="s">
        <v>474</v>
      </c>
      <c r="I1903" s="137"/>
      <c r="J1903" s="47" t="str">
        <f t="shared" si="29"/>
        <v>15</v>
      </c>
    </row>
    <row r="1904" spans="1:10" ht="15.75" hidden="1">
      <c r="A1904" s="134">
        <v>34</v>
      </c>
      <c r="B1904" s="147" t="s">
        <v>4474</v>
      </c>
      <c r="C1904" s="153" t="s">
        <v>1014</v>
      </c>
      <c r="D1904" s="154" t="s">
        <v>995</v>
      </c>
      <c r="E1904" s="133" t="s">
        <v>797</v>
      </c>
      <c r="F1904" s="134" t="s">
        <v>4419</v>
      </c>
      <c r="G1904" s="134"/>
      <c r="H1904" s="134" t="s">
        <v>474</v>
      </c>
      <c r="I1904" s="137"/>
      <c r="J1904" s="47" t="str">
        <f t="shared" si="29"/>
        <v>15</v>
      </c>
    </row>
    <row r="1905" spans="1:10" ht="15.75" hidden="1">
      <c r="A1905" s="134">
        <v>35</v>
      </c>
      <c r="B1905" s="147" t="s">
        <v>4475</v>
      </c>
      <c r="C1905" s="153" t="s">
        <v>4476</v>
      </c>
      <c r="D1905" s="154" t="s">
        <v>4477</v>
      </c>
      <c r="E1905" s="133" t="s">
        <v>4478</v>
      </c>
      <c r="F1905" s="134" t="s">
        <v>4419</v>
      </c>
      <c r="G1905" s="134"/>
      <c r="H1905" s="134" t="s">
        <v>474</v>
      </c>
      <c r="I1905" s="137"/>
      <c r="J1905" s="47" t="str">
        <f t="shared" si="29"/>
        <v>15</v>
      </c>
    </row>
    <row r="1906" spans="1:10" ht="15.75" hidden="1">
      <c r="A1906" s="134">
        <v>36</v>
      </c>
      <c r="B1906" s="147" t="s">
        <v>4479</v>
      </c>
      <c r="C1906" s="153" t="s">
        <v>4480</v>
      </c>
      <c r="D1906" s="154" t="s">
        <v>611</v>
      </c>
      <c r="E1906" s="133" t="s">
        <v>1928</v>
      </c>
      <c r="F1906" s="134" t="s">
        <v>4419</v>
      </c>
      <c r="G1906" s="134"/>
      <c r="H1906" s="134" t="s">
        <v>454</v>
      </c>
      <c r="I1906" s="137"/>
      <c r="J1906" s="47" t="str">
        <f t="shared" si="29"/>
        <v>15</v>
      </c>
    </row>
    <row r="1907" spans="1:10" ht="15.75" hidden="1">
      <c r="A1907" s="134">
        <v>37</v>
      </c>
      <c r="B1907" s="147" t="s">
        <v>4481</v>
      </c>
      <c r="C1907" s="153" t="s">
        <v>4482</v>
      </c>
      <c r="D1907" s="154" t="s">
        <v>611</v>
      </c>
      <c r="E1907" s="133" t="s">
        <v>573</v>
      </c>
      <c r="F1907" s="134" t="s">
        <v>4419</v>
      </c>
      <c r="G1907" s="134"/>
      <c r="H1907" s="134" t="s">
        <v>454</v>
      </c>
      <c r="I1907" s="137"/>
      <c r="J1907" s="47" t="str">
        <f t="shared" si="29"/>
        <v>15</v>
      </c>
    </row>
    <row r="1908" spans="1:10" ht="15.75" hidden="1">
      <c r="A1908" s="134">
        <v>38</v>
      </c>
      <c r="B1908" s="147" t="s">
        <v>4483</v>
      </c>
      <c r="C1908" s="153" t="s">
        <v>4484</v>
      </c>
      <c r="D1908" s="154" t="s">
        <v>615</v>
      </c>
      <c r="E1908" s="133" t="s">
        <v>797</v>
      </c>
      <c r="F1908" s="134" t="s">
        <v>4419</v>
      </c>
      <c r="G1908" s="134"/>
      <c r="H1908" s="134" t="s">
        <v>474</v>
      </c>
      <c r="I1908" s="137"/>
      <c r="J1908" s="47" t="str">
        <f t="shared" si="29"/>
        <v>15</v>
      </c>
    </row>
    <row r="1909" spans="1:10" ht="15.75" hidden="1">
      <c r="A1909" s="134">
        <v>39</v>
      </c>
      <c r="B1909" s="147" t="s">
        <v>4485</v>
      </c>
      <c r="C1909" s="153" t="s">
        <v>634</v>
      </c>
      <c r="D1909" s="154" t="s">
        <v>619</v>
      </c>
      <c r="E1909" s="133" t="s">
        <v>996</v>
      </c>
      <c r="F1909" s="134" t="s">
        <v>4419</v>
      </c>
      <c r="G1909" s="134"/>
      <c r="H1909" s="134" t="s">
        <v>474</v>
      </c>
      <c r="I1909" s="137"/>
      <c r="J1909" s="47" t="str">
        <f t="shared" si="29"/>
        <v>15</v>
      </c>
    </row>
    <row r="1910" spans="1:10" ht="15.75" hidden="1">
      <c r="A1910" s="134">
        <v>40</v>
      </c>
      <c r="B1910" s="147" t="s">
        <v>4486</v>
      </c>
      <c r="C1910" s="153" t="s">
        <v>2574</v>
      </c>
      <c r="D1910" s="154" t="s">
        <v>4487</v>
      </c>
      <c r="E1910" s="133" t="s">
        <v>4488</v>
      </c>
      <c r="F1910" s="134" t="s">
        <v>4419</v>
      </c>
      <c r="G1910" s="134"/>
      <c r="H1910" s="134" t="s">
        <v>474</v>
      </c>
      <c r="I1910" s="137"/>
      <c r="J1910" s="47" t="str">
        <f t="shared" si="29"/>
        <v>15</v>
      </c>
    </row>
    <row r="1911" spans="1:10" ht="15.75" hidden="1">
      <c r="A1911" s="134">
        <v>41</v>
      </c>
      <c r="B1911" s="147" t="s">
        <v>4489</v>
      </c>
      <c r="C1911" s="153" t="s">
        <v>4490</v>
      </c>
      <c r="D1911" s="154" t="s">
        <v>627</v>
      </c>
      <c r="E1911" s="133" t="s">
        <v>2932</v>
      </c>
      <c r="F1911" s="134" t="s">
        <v>4419</v>
      </c>
      <c r="G1911" s="134"/>
      <c r="H1911" s="134" t="s">
        <v>454</v>
      </c>
      <c r="I1911" s="137"/>
      <c r="J1911" s="47" t="str">
        <f t="shared" si="29"/>
        <v>15</v>
      </c>
    </row>
    <row r="1912" spans="1:10" ht="15.75" hidden="1">
      <c r="A1912" s="134">
        <v>42</v>
      </c>
      <c r="B1912" s="147" t="s">
        <v>4491</v>
      </c>
      <c r="C1912" s="153" t="s">
        <v>4492</v>
      </c>
      <c r="D1912" s="154" t="s">
        <v>821</v>
      </c>
      <c r="E1912" s="133" t="s">
        <v>469</v>
      </c>
      <c r="F1912" s="134" t="s">
        <v>4419</v>
      </c>
      <c r="G1912" s="135" t="s">
        <v>483</v>
      </c>
      <c r="H1912" s="134" t="s">
        <v>474</v>
      </c>
      <c r="I1912" s="137"/>
      <c r="J1912" s="47" t="str">
        <f t="shared" si="29"/>
        <v>15</v>
      </c>
    </row>
    <row r="1913" spans="1:10" ht="15.75" hidden="1">
      <c r="A1913" s="134">
        <v>43</v>
      </c>
      <c r="B1913" s="147" t="s">
        <v>4493</v>
      </c>
      <c r="C1913" s="153" t="s">
        <v>510</v>
      </c>
      <c r="D1913" s="154" t="s">
        <v>631</v>
      </c>
      <c r="E1913" s="133" t="s">
        <v>4494</v>
      </c>
      <c r="F1913" s="134" t="s">
        <v>4419</v>
      </c>
      <c r="G1913" s="134"/>
      <c r="H1913" s="134" t="s">
        <v>454</v>
      </c>
      <c r="I1913" s="137"/>
      <c r="J1913" s="47" t="str">
        <f t="shared" si="29"/>
        <v>15</v>
      </c>
    </row>
    <row r="1914" spans="1:10" ht="15.75" hidden="1">
      <c r="A1914" s="134">
        <v>44</v>
      </c>
      <c r="B1914" s="147" t="s">
        <v>4495</v>
      </c>
      <c r="C1914" s="153" t="s">
        <v>4496</v>
      </c>
      <c r="D1914" s="154" t="s">
        <v>4497</v>
      </c>
      <c r="E1914" s="133" t="s">
        <v>2823</v>
      </c>
      <c r="F1914" s="134" t="s">
        <v>4419</v>
      </c>
      <c r="G1914" s="134"/>
      <c r="H1914" s="134" t="s">
        <v>454</v>
      </c>
      <c r="I1914" s="137"/>
      <c r="J1914" s="47" t="str">
        <f t="shared" si="29"/>
        <v>15</v>
      </c>
    </row>
    <row r="1915" spans="1:10" ht="15.75" hidden="1">
      <c r="A1915" s="134">
        <v>45</v>
      </c>
      <c r="B1915" s="147" t="s">
        <v>4498</v>
      </c>
      <c r="C1915" s="153" t="s">
        <v>503</v>
      </c>
      <c r="D1915" s="154" t="s">
        <v>640</v>
      </c>
      <c r="E1915" s="133" t="s">
        <v>1196</v>
      </c>
      <c r="F1915" s="134" t="s">
        <v>4419</v>
      </c>
      <c r="G1915" s="134"/>
      <c r="H1915" s="134" t="s">
        <v>454</v>
      </c>
      <c r="I1915" s="137"/>
      <c r="J1915" s="47" t="str">
        <f t="shared" si="29"/>
        <v>15</v>
      </c>
    </row>
    <row r="1916" spans="1:10" ht="15.75" hidden="1">
      <c r="A1916" s="134">
        <v>46</v>
      </c>
      <c r="B1916" s="147" t="s">
        <v>4499</v>
      </c>
      <c r="C1916" s="153" t="s">
        <v>3181</v>
      </c>
      <c r="D1916" s="154" t="s">
        <v>840</v>
      </c>
      <c r="E1916" s="133" t="s">
        <v>727</v>
      </c>
      <c r="F1916" s="134" t="s">
        <v>4419</v>
      </c>
      <c r="G1916" s="135" t="s">
        <v>43</v>
      </c>
      <c r="H1916" s="134" t="s">
        <v>474</v>
      </c>
      <c r="I1916" s="137"/>
      <c r="J1916" s="47" t="str">
        <f t="shared" si="29"/>
        <v>15</v>
      </c>
    </row>
    <row r="1917" spans="1:10" ht="15.75" hidden="1">
      <c r="A1917" s="134">
        <v>47</v>
      </c>
      <c r="B1917" s="147" t="s">
        <v>4500</v>
      </c>
      <c r="C1917" s="153" t="s">
        <v>1120</v>
      </c>
      <c r="D1917" s="154" t="s">
        <v>844</v>
      </c>
      <c r="E1917" s="133" t="s">
        <v>1277</v>
      </c>
      <c r="F1917" s="134" t="s">
        <v>4419</v>
      </c>
      <c r="G1917" s="134"/>
      <c r="H1917" s="134" t="s">
        <v>474</v>
      </c>
      <c r="I1917" s="137"/>
      <c r="J1917" s="47" t="str">
        <f t="shared" si="29"/>
        <v>15</v>
      </c>
    </row>
    <row r="1918" spans="1:10" ht="15.75" hidden="1">
      <c r="A1918" s="134">
        <v>48</v>
      </c>
      <c r="B1918" s="147" t="s">
        <v>4501</v>
      </c>
      <c r="C1918" s="153" t="s">
        <v>649</v>
      </c>
      <c r="D1918" s="154" t="s">
        <v>850</v>
      </c>
      <c r="E1918" s="133" t="s">
        <v>2310</v>
      </c>
      <c r="F1918" s="134" t="s">
        <v>4419</v>
      </c>
      <c r="G1918" s="134"/>
      <c r="H1918" s="134" t="s">
        <v>474</v>
      </c>
      <c r="I1918" s="137"/>
      <c r="J1918" s="47" t="str">
        <f t="shared" si="29"/>
        <v>15</v>
      </c>
    </row>
    <row r="1919" spans="1:10" ht="15.75" hidden="1">
      <c r="A1919" s="134">
        <v>49</v>
      </c>
      <c r="B1919" s="147" t="s">
        <v>4502</v>
      </c>
      <c r="C1919" s="153" t="s">
        <v>1220</v>
      </c>
      <c r="D1919" s="154" t="s">
        <v>4503</v>
      </c>
      <c r="E1919" s="133" t="s">
        <v>780</v>
      </c>
      <c r="F1919" s="134" t="s">
        <v>4419</v>
      </c>
      <c r="G1919" s="134"/>
      <c r="H1919" s="134" t="s">
        <v>474</v>
      </c>
      <c r="I1919" s="137"/>
      <c r="J1919" s="47" t="str">
        <f t="shared" si="29"/>
        <v>15</v>
      </c>
    </row>
    <row r="1920" spans="1:10" ht="15.75" hidden="1">
      <c r="A1920" s="134">
        <v>50</v>
      </c>
      <c r="B1920" s="147" t="s">
        <v>4504</v>
      </c>
      <c r="C1920" s="153" t="s">
        <v>4505</v>
      </c>
      <c r="D1920" s="154" t="s">
        <v>854</v>
      </c>
      <c r="E1920" s="133" t="s">
        <v>4506</v>
      </c>
      <c r="F1920" s="134" t="s">
        <v>4419</v>
      </c>
      <c r="G1920" s="134"/>
      <c r="H1920" s="134" t="s">
        <v>454</v>
      </c>
      <c r="I1920" s="137"/>
      <c r="J1920" s="47" t="str">
        <f t="shared" si="29"/>
        <v>15</v>
      </c>
    </row>
    <row r="1921" spans="1:10" ht="15.75" hidden="1">
      <c r="A1921" s="134">
        <v>51</v>
      </c>
      <c r="B1921" s="147" t="s">
        <v>4507</v>
      </c>
      <c r="C1921" s="153" t="s">
        <v>659</v>
      </c>
      <c r="D1921" s="154" t="s">
        <v>656</v>
      </c>
      <c r="E1921" s="133" t="s">
        <v>1131</v>
      </c>
      <c r="F1921" s="134" t="s">
        <v>4419</v>
      </c>
      <c r="G1921" s="134"/>
      <c r="H1921" s="134" t="s">
        <v>474</v>
      </c>
      <c r="I1921" s="137"/>
      <c r="J1921" s="47" t="str">
        <f t="shared" si="29"/>
        <v>15</v>
      </c>
    </row>
    <row r="1922" spans="1:10" ht="15.75" hidden="1">
      <c r="A1922" s="134">
        <v>52</v>
      </c>
      <c r="B1922" s="147" t="s">
        <v>4508</v>
      </c>
      <c r="C1922" s="153" t="s">
        <v>1819</v>
      </c>
      <c r="D1922" s="154" t="s">
        <v>656</v>
      </c>
      <c r="E1922" s="133" t="s">
        <v>1521</v>
      </c>
      <c r="F1922" s="134" t="s">
        <v>4419</v>
      </c>
      <c r="G1922" s="134"/>
      <c r="H1922" s="134" t="s">
        <v>474</v>
      </c>
      <c r="I1922" s="137"/>
      <c r="J1922" s="47" t="str">
        <f t="shared" si="29"/>
        <v>15</v>
      </c>
    </row>
    <row r="1923" spans="1:10" ht="15.75" hidden="1">
      <c r="A1923" s="134">
        <v>53</v>
      </c>
      <c r="B1923" s="147" t="s">
        <v>4509</v>
      </c>
      <c r="C1923" s="153" t="s">
        <v>2807</v>
      </c>
      <c r="D1923" s="154" t="s">
        <v>656</v>
      </c>
      <c r="E1923" s="133" t="s">
        <v>1859</v>
      </c>
      <c r="F1923" s="134" t="s">
        <v>4419</v>
      </c>
      <c r="G1923" s="134"/>
      <c r="H1923" s="134" t="s">
        <v>474</v>
      </c>
      <c r="I1923" s="137"/>
      <c r="J1923" s="47" t="str">
        <f t="shared" ref="J1923:J1986" si="30">LEFT(F1923,2)</f>
        <v>15</v>
      </c>
    </row>
    <row r="1924" spans="1:10" ht="15.75" hidden="1">
      <c r="A1924" s="134">
        <v>54</v>
      </c>
      <c r="B1924" s="147" t="s">
        <v>4510</v>
      </c>
      <c r="C1924" s="153" t="s">
        <v>4511</v>
      </c>
      <c r="D1924" s="154" t="s">
        <v>862</v>
      </c>
      <c r="E1924" s="133" t="s">
        <v>628</v>
      </c>
      <c r="F1924" s="134" t="s">
        <v>4419</v>
      </c>
      <c r="G1924" s="134"/>
      <c r="H1924" s="134" t="s">
        <v>474</v>
      </c>
      <c r="I1924" s="137"/>
      <c r="J1924" s="47" t="str">
        <f t="shared" si="30"/>
        <v>15</v>
      </c>
    </row>
    <row r="1925" spans="1:10" ht="15.75" hidden="1">
      <c r="A1925" s="134">
        <v>55</v>
      </c>
      <c r="B1925" s="147" t="s">
        <v>4512</v>
      </c>
      <c r="C1925" s="153" t="s">
        <v>1283</v>
      </c>
      <c r="D1925" s="154" t="s">
        <v>862</v>
      </c>
      <c r="E1925" s="133" t="s">
        <v>4513</v>
      </c>
      <c r="F1925" s="134" t="s">
        <v>4419</v>
      </c>
      <c r="G1925" s="134"/>
      <c r="H1925" s="134" t="s">
        <v>454</v>
      </c>
      <c r="I1925" s="137"/>
      <c r="J1925" s="47" t="str">
        <f t="shared" si="30"/>
        <v>15</v>
      </c>
    </row>
    <row r="1926" spans="1:10" ht="15.75" hidden="1">
      <c r="A1926" s="134">
        <v>56</v>
      </c>
      <c r="B1926" s="147" t="s">
        <v>4514</v>
      </c>
      <c r="C1926" s="153" t="s">
        <v>655</v>
      </c>
      <c r="D1926" s="154" t="s">
        <v>862</v>
      </c>
      <c r="E1926" s="133" t="s">
        <v>4515</v>
      </c>
      <c r="F1926" s="134" t="s">
        <v>4419</v>
      </c>
      <c r="G1926" s="134"/>
      <c r="H1926" s="134" t="s">
        <v>454</v>
      </c>
      <c r="I1926" s="137"/>
      <c r="J1926" s="47" t="str">
        <f t="shared" si="30"/>
        <v>15</v>
      </c>
    </row>
    <row r="1927" spans="1:10" ht="15.75" hidden="1">
      <c r="A1927" s="134">
        <v>57</v>
      </c>
      <c r="B1927" s="147" t="s">
        <v>4516</v>
      </c>
      <c r="C1927" s="153" t="s">
        <v>614</v>
      </c>
      <c r="D1927" s="154" t="s">
        <v>862</v>
      </c>
      <c r="E1927" s="133" t="s">
        <v>4517</v>
      </c>
      <c r="F1927" s="134" t="s">
        <v>4419</v>
      </c>
      <c r="G1927" s="134"/>
      <c r="H1927" s="134" t="s">
        <v>454</v>
      </c>
      <c r="I1927" s="137"/>
      <c r="J1927" s="47" t="str">
        <f t="shared" si="30"/>
        <v>15</v>
      </c>
    </row>
    <row r="1928" spans="1:10" ht="15.75" hidden="1">
      <c r="A1928" s="134">
        <v>58</v>
      </c>
      <c r="B1928" s="147" t="s">
        <v>4518</v>
      </c>
      <c r="C1928" s="153" t="s">
        <v>659</v>
      </c>
      <c r="D1928" s="154" t="s">
        <v>670</v>
      </c>
      <c r="E1928" s="133" t="s">
        <v>3067</v>
      </c>
      <c r="F1928" s="134" t="s">
        <v>4419</v>
      </c>
      <c r="G1928" s="134"/>
      <c r="H1928" s="134" t="s">
        <v>474</v>
      </c>
      <c r="I1928" s="137"/>
      <c r="J1928" s="47" t="str">
        <f t="shared" si="30"/>
        <v>15</v>
      </c>
    </row>
    <row r="1929" spans="1:10" ht="15.75" hidden="1">
      <c r="A1929" s="134">
        <v>1</v>
      </c>
      <c r="B1929" s="147" t="s">
        <v>4519</v>
      </c>
      <c r="C1929" s="153" t="s">
        <v>786</v>
      </c>
      <c r="D1929" s="154" t="s">
        <v>451</v>
      </c>
      <c r="E1929" s="133" t="s">
        <v>3819</v>
      </c>
      <c r="F1929" s="136" t="s">
        <v>214</v>
      </c>
      <c r="G1929" s="134"/>
      <c r="H1929" s="134" t="s">
        <v>474</v>
      </c>
      <c r="I1929" s="137"/>
      <c r="J1929" s="47" t="str">
        <f t="shared" si="30"/>
        <v>15</v>
      </c>
    </row>
    <row r="1930" spans="1:10" ht="15.75" hidden="1">
      <c r="A1930" s="134">
        <v>2</v>
      </c>
      <c r="B1930" s="147" t="s">
        <v>4520</v>
      </c>
      <c r="C1930" s="153" t="s">
        <v>4521</v>
      </c>
      <c r="D1930" s="154" t="s">
        <v>4522</v>
      </c>
      <c r="E1930" s="133" t="s">
        <v>4523</v>
      </c>
      <c r="F1930" s="134" t="s">
        <v>214</v>
      </c>
      <c r="G1930" s="134"/>
      <c r="H1930" s="134" t="s">
        <v>474</v>
      </c>
      <c r="I1930" s="137"/>
      <c r="J1930" s="47" t="str">
        <f t="shared" si="30"/>
        <v>15</v>
      </c>
    </row>
    <row r="1931" spans="1:10" ht="15.75" hidden="1">
      <c r="A1931" s="134">
        <v>3</v>
      </c>
      <c r="B1931" s="147" t="s">
        <v>4524</v>
      </c>
      <c r="C1931" s="153" t="s">
        <v>921</v>
      </c>
      <c r="D1931" s="154" t="s">
        <v>1918</v>
      </c>
      <c r="E1931" s="133" t="s">
        <v>4525</v>
      </c>
      <c r="F1931" s="134" t="s">
        <v>214</v>
      </c>
      <c r="G1931" s="134"/>
      <c r="H1931" s="134" t="s">
        <v>454</v>
      </c>
      <c r="I1931" s="137"/>
      <c r="J1931" s="47" t="str">
        <f t="shared" si="30"/>
        <v>15</v>
      </c>
    </row>
    <row r="1932" spans="1:10" ht="15.75" hidden="1">
      <c r="A1932" s="134">
        <v>4</v>
      </c>
      <c r="B1932" s="147" t="s">
        <v>4526</v>
      </c>
      <c r="C1932" s="153" t="s">
        <v>3211</v>
      </c>
      <c r="D1932" s="154" t="s">
        <v>1918</v>
      </c>
      <c r="E1932" s="133" t="s">
        <v>2528</v>
      </c>
      <c r="F1932" s="134" t="s">
        <v>214</v>
      </c>
      <c r="G1932" s="134"/>
      <c r="H1932" s="134" t="s">
        <v>474</v>
      </c>
      <c r="I1932" s="137"/>
      <c r="J1932" s="47" t="str">
        <f t="shared" si="30"/>
        <v>15</v>
      </c>
    </row>
    <row r="1933" spans="1:10" ht="15.75" hidden="1">
      <c r="A1933" s="134">
        <v>5</v>
      </c>
      <c r="B1933" s="147" t="s">
        <v>4527</v>
      </c>
      <c r="C1933" s="153" t="s">
        <v>2767</v>
      </c>
      <c r="D1933" s="154" t="s">
        <v>481</v>
      </c>
      <c r="E1933" s="133" t="s">
        <v>2737</v>
      </c>
      <c r="F1933" s="134" t="s">
        <v>214</v>
      </c>
      <c r="G1933" s="134"/>
      <c r="H1933" s="134" t="s">
        <v>474</v>
      </c>
      <c r="I1933" s="137"/>
      <c r="J1933" s="47" t="str">
        <f t="shared" si="30"/>
        <v>15</v>
      </c>
    </row>
    <row r="1934" spans="1:10" ht="15.75" hidden="1">
      <c r="A1934" s="134">
        <v>6</v>
      </c>
      <c r="B1934" s="147" t="s">
        <v>4528</v>
      </c>
      <c r="C1934" s="153" t="s">
        <v>610</v>
      </c>
      <c r="D1934" s="154" t="s">
        <v>481</v>
      </c>
      <c r="E1934" s="133" t="s">
        <v>486</v>
      </c>
      <c r="F1934" s="134" t="s">
        <v>214</v>
      </c>
      <c r="G1934" s="134"/>
      <c r="H1934" s="134" t="s">
        <v>474</v>
      </c>
      <c r="I1934" s="137"/>
      <c r="J1934" s="47" t="str">
        <f t="shared" si="30"/>
        <v>15</v>
      </c>
    </row>
    <row r="1935" spans="1:10" ht="15.75" hidden="1">
      <c r="A1935" s="134">
        <v>7</v>
      </c>
      <c r="B1935" s="147" t="s">
        <v>4529</v>
      </c>
      <c r="C1935" s="153" t="s">
        <v>2620</v>
      </c>
      <c r="D1935" s="154" t="s">
        <v>679</v>
      </c>
      <c r="E1935" s="133" t="s">
        <v>4530</v>
      </c>
      <c r="F1935" s="134" t="s">
        <v>214</v>
      </c>
      <c r="G1935" s="134"/>
      <c r="H1935" s="134" t="s">
        <v>454</v>
      </c>
      <c r="I1935" s="137"/>
      <c r="J1935" s="47" t="str">
        <f t="shared" si="30"/>
        <v>15</v>
      </c>
    </row>
    <row r="1936" spans="1:10" ht="15.75" hidden="1">
      <c r="A1936" s="134">
        <v>8</v>
      </c>
      <c r="B1936" s="147" t="s">
        <v>4531</v>
      </c>
      <c r="C1936" s="153" t="s">
        <v>659</v>
      </c>
      <c r="D1936" s="154" t="s">
        <v>695</v>
      </c>
      <c r="E1936" s="133" t="s">
        <v>2938</v>
      </c>
      <c r="F1936" s="134" t="s">
        <v>214</v>
      </c>
      <c r="G1936" s="134"/>
      <c r="H1936" s="134" t="s">
        <v>474</v>
      </c>
      <c r="I1936" s="137"/>
      <c r="J1936" s="47" t="str">
        <f t="shared" si="30"/>
        <v>15</v>
      </c>
    </row>
    <row r="1937" spans="1:10" ht="15.75" hidden="1">
      <c r="A1937" s="134">
        <v>9</v>
      </c>
      <c r="B1937" s="147" t="s">
        <v>4532</v>
      </c>
      <c r="C1937" s="153" t="s">
        <v>4533</v>
      </c>
      <c r="D1937" s="154" t="s">
        <v>695</v>
      </c>
      <c r="E1937" s="133" t="s">
        <v>873</v>
      </c>
      <c r="F1937" s="134" t="s">
        <v>214</v>
      </c>
      <c r="G1937" s="134"/>
      <c r="H1937" s="134" t="s">
        <v>474</v>
      </c>
      <c r="I1937" s="137"/>
      <c r="J1937" s="47" t="str">
        <f t="shared" si="30"/>
        <v>15</v>
      </c>
    </row>
    <row r="1938" spans="1:10" ht="15.75" hidden="1">
      <c r="A1938" s="134">
        <v>10</v>
      </c>
      <c r="B1938" s="147" t="s">
        <v>4534</v>
      </c>
      <c r="C1938" s="153" t="s">
        <v>4535</v>
      </c>
      <c r="D1938" s="154" t="s">
        <v>706</v>
      </c>
      <c r="E1938" s="133" t="s">
        <v>788</v>
      </c>
      <c r="F1938" s="134" t="s">
        <v>214</v>
      </c>
      <c r="G1938" s="134"/>
      <c r="H1938" s="134" t="s">
        <v>474</v>
      </c>
      <c r="I1938" s="137"/>
      <c r="J1938" s="47" t="str">
        <f t="shared" si="30"/>
        <v>15</v>
      </c>
    </row>
    <row r="1939" spans="1:10" ht="15.75" hidden="1">
      <c r="A1939" s="134">
        <v>11</v>
      </c>
      <c r="B1939" s="147" t="s">
        <v>4536</v>
      </c>
      <c r="C1939" s="153" t="s">
        <v>1306</v>
      </c>
      <c r="D1939" s="154" t="s">
        <v>4537</v>
      </c>
      <c r="E1939" s="133" t="s">
        <v>1215</v>
      </c>
      <c r="F1939" s="134" t="s">
        <v>214</v>
      </c>
      <c r="G1939" s="134"/>
      <c r="H1939" s="134" t="s">
        <v>474</v>
      </c>
      <c r="I1939" s="137"/>
      <c r="J1939" s="47" t="str">
        <f t="shared" si="30"/>
        <v>15</v>
      </c>
    </row>
    <row r="1940" spans="1:10" ht="15.75" hidden="1">
      <c r="A1940" s="134">
        <v>12</v>
      </c>
      <c r="B1940" s="147" t="s">
        <v>4538</v>
      </c>
      <c r="C1940" s="153" t="s">
        <v>471</v>
      </c>
      <c r="D1940" s="154" t="s">
        <v>710</v>
      </c>
      <c r="E1940" s="133" t="s">
        <v>3344</v>
      </c>
      <c r="F1940" s="134" t="s">
        <v>214</v>
      </c>
      <c r="G1940" s="134"/>
      <c r="H1940" s="134" t="s">
        <v>454</v>
      </c>
      <c r="I1940" s="137"/>
      <c r="J1940" s="47" t="str">
        <f t="shared" si="30"/>
        <v>15</v>
      </c>
    </row>
    <row r="1941" spans="1:10" ht="15.75" hidden="1">
      <c r="A1941" s="134">
        <v>13</v>
      </c>
      <c r="B1941" s="147" t="s">
        <v>4539</v>
      </c>
      <c r="C1941" s="153" t="s">
        <v>1530</v>
      </c>
      <c r="D1941" s="154" t="s">
        <v>518</v>
      </c>
      <c r="E1941" s="133" t="s">
        <v>4540</v>
      </c>
      <c r="F1941" s="134" t="s">
        <v>214</v>
      </c>
      <c r="G1941" s="134"/>
      <c r="H1941" s="134" t="s">
        <v>454</v>
      </c>
      <c r="I1941" s="137"/>
      <c r="J1941" s="47" t="str">
        <f t="shared" si="30"/>
        <v>15</v>
      </c>
    </row>
    <row r="1942" spans="1:10" ht="15.75" hidden="1">
      <c r="A1942" s="134">
        <v>14</v>
      </c>
      <c r="B1942" s="147" t="s">
        <v>4541</v>
      </c>
      <c r="C1942" s="153" t="s">
        <v>1014</v>
      </c>
      <c r="D1942" s="154" t="s">
        <v>911</v>
      </c>
      <c r="E1942" s="133" t="s">
        <v>3158</v>
      </c>
      <c r="F1942" s="134" t="s">
        <v>214</v>
      </c>
      <c r="G1942" s="134"/>
      <c r="H1942" s="134" t="s">
        <v>474</v>
      </c>
      <c r="I1942" s="137"/>
      <c r="J1942" s="47" t="str">
        <f t="shared" si="30"/>
        <v>15</v>
      </c>
    </row>
    <row r="1943" spans="1:10" ht="15.75" hidden="1">
      <c r="A1943" s="134">
        <v>15</v>
      </c>
      <c r="B1943" s="147" t="s">
        <v>4542</v>
      </c>
      <c r="C1943" s="153" t="s">
        <v>471</v>
      </c>
      <c r="D1943" s="154" t="s">
        <v>2174</v>
      </c>
      <c r="E1943" s="133" t="s">
        <v>1547</v>
      </c>
      <c r="F1943" s="134" t="s">
        <v>214</v>
      </c>
      <c r="G1943" s="134"/>
      <c r="H1943" s="134" t="s">
        <v>474</v>
      </c>
      <c r="I1943" s="137"/>
      <c r="J1943" s="47" t="str">
        <f t="shared" si="30"/>
        <v>15</v>
      </c>
    </row>
    <row r="1944" spans="1:10" ht="15.75" hidden="1">
      <c r="A1944" s="134">
        <v>16</v>
      </c>
      <c r="B1944" s="147" t="s">
        <v>4543</v>
      </c>
      <c r="C1944" s="153" t="s">
        <v>606</v>
      </c>
      <c r="D1944" s="154" t="s">
        <v>726</v>
      </c>
      <c r="E1944" s="133" t="s">
        <v>3667</v>
      </c>
      <c r="F1944" s="134" t="s">
        <v>214</v>
      </c>
      <c r="G1944" s="135" t="s">
        <v>483</v>
      </c>
      <c r="H1944" s="134" t="s">
        <v>474</v>
      </c>
      <c r="I1944" s="137"/>
      <c r="J1944" s="47" t="str">
        <f t="shared" si="30"/>
        <v>15</v>
      </c>
    </row>
    <row r="1945" spans="1:10" ht="15.75" hidden="1">
      <c r="A1945" s="134">
        <v>17</v>
      </c>
      <c r="B1945" s="147" t="s">
        <v>4544</v>
      </c>
      <c r="C1945" s="153" t="s">
        <v>4545</v>
      </c>
      <c r="D1945" s="154" t="s">
        <v>543</v>
      </c>
      <c r="E1945" s="133" t="s">
        <v>573</v>
      </c>
      <c r="F1945" s="134" t="s">
        <v>214</v>
      </c>
      <c r="G1945" s="134"/>
      <c r="H1945" s="134" t="s">
        <v>474</v>
      </c>
      <c r="I1945" s="137"/>
      <c r="J1945" s="47" t="str">
        <f t="shared" si="30"/>
        <v>15</v>
      </c>
    </row>
    <row r="1946" spans="1:10" ht="15.75" hidden="1">
      <c r="A1946" s="134">
        <v>18</v>
      </c>
      <c r="B1946" s="147" t="s">
        <v>4546</v>
      </c>
      <c r="C1946" s="153" t="s">
        <v>3886</v>
      </c>
      <c r="D1946" s="154" t="s">
        <v>543</v>
      </c>
      <c r="E1946" s="133" t="s">
        <v>749</v>
      </c>
      <c r="F1946" s="134" t="s">
        <v>214</v>
      </c>
      <c r="G1946" s="134"/>
      <c r="H1946" s="134" t="s">
        <v>474</v>
      </c>
      <c r="I1946" s="137"/>
      <c r="J1946" s="47" t="str">
        <f t="shared" si="30"/>
        <v>15</v>
      </c>
    </row>
    <row r="1947" spans="1:10" ht="15.75" hidden="1">
      <c r="A1947" s="134">
        <v>19</v>
      </c>
      <c r="B1947" s="147" t="s">
        <v>4547</v>
      </c>
      <c r="C1947" s="153" t="s">
        <v>4548</v>
      </c>
      <c r="D1947" s="154" t="s">
        <v>543</v>
      </c>
      <c r="E1947" s="133" t="s">
        <v>764</v>
      </c>
      <c r="F1947" s="134" t="s">
        <v>214</v>
      </c>
      <c r="G1947" s="134"/>
      <c r="H1947" s="134" t="s">
        <v>454</v>
      </c>
      <c r="I1947" s="137"/>
      <c r="J1947" s="47" t="str">
        <f t="shared" si="30"/>
        <v>15</v>
      </c>
    </row>
    <row r="1948" spans="1:10" ht="15.75" hidden="1">
      <c r="A1948" s="134">
        <v>20</v>
      </c>
      <c r="B1948" s="147" t="s">
        <v>4549</v>
      </c>
      <c r="C1948" s="153" t="s">
        <v>4550</v>
      </c>
      <c r="D1948" s="154" t="s">
        <v>543</v>
      </c>
      <c r="E1948" s="133" t="s">
        <v>4551</v>
      </c>
      <c r="F1948" s="134" t="s">
        <v>214</v>
      </c>
      <c r="G1948" s="134"/>
      <c r="H1948" s="134" t="s">
        <v>474</v>
      </c>
      <c r="I1948" s="137"/>
      <c r="J1948" s="47" t="str">
        <f t="shared" si="30"/>
        <v>15</v>
      </c>
    </row>
    <row r="1949" spans="1:10" ht="15.75" hidden="1">
      <c r="A1949" s="134">
        <v>21</v>
      </c>
      <c r="B1949" s="147" t="s">
        <v>4552</v>
      </c>
      <c r="C1949" s="153" t="s">
        <v>820</v>
      </c>
      <c r="D1949" s="154" t="s">
        <v>4553</v>
      </c>
      <c r="E1949" s="133" t="s">
        <v>1235</v>
      </c>
      <c r="F1949" s="134" t="s">
        <v>214</v>
      </c>
      <c r="G1949" s="134"/>
      <c r="H1949" s="134" t="s">
        <v>474</v>
      </c>
      <c r="I1949" s="137"/>
      <c r="J1949" s="47" t="str">
        <f t="shared" si="30"/>
        <v>15</v>
      </c>
    </row>
    <row r="1950" spans="1:10" ht="15.75" hidden="1">
      <c r="A1950" s="134">
        <v>22</v>
      </c>
      <c r="B1950" s="147" t="s">
        <v>4554</v>
      </c>
      <c r="C1950" s="153" t="s">
        <v>655</v>
      </c>
      <c r="D1950" s="154" t="s">
        <v>1289</v>
      </c>
      <c r="E1950" s="133" t="s">
        <v>1809</v>
      </c>
      <c r="F1950" s="134" t="s">
        <v>214</v>
      </c>
      <c r="G1950" s="134"/>
      <c r="H1950" s="134" t="s">
        <v>474</v>
      </c>
      <c r="I1950" s="137"/>
      <c r="J1950" s="47" t="str">
        <f t="shared" si="30"/>
        <v>15</v>
      </c>
    </row>
    <row r="1951" spans="1:10" ht="15.75" hidden="1">
      <c r="A1951" s="134">
        <v>23</v>
      </c>
      <c r="B1951" s="147" t="s">
        <v>4555</v>
      </c>
      <c r="C1951" s="153" t="s">
        <v>4533</v>
      </c>
      <c r="D1951" s="154" t="s">
        <v>557</v>
      </c>
      <c r="E1951" s="133" t="s">
        <v>1205</v>
      </c>
      <c r="F1951" s="134" t="s">
        <v>214</v>
      </c>
      <c r="G1951" s="134"/>
      <c r="H1951" s="134" t="s">
        <v>474</v>
      </c>
      <c r="I1951" s="137"/>
      <c r="J1951" s="47" t="str">
        <f t="shared" si="30"/>
        <v>15</v>
      </c>
    </row>
    <row r="1952" spans="1:10" ht="15.75" hidden="1">
      <c r="A1952" s="134">
        <v>24</v>
      </c>
      <c r="B1952" s="147" t="s">
        <v>4556</v>
      </c>
      <c r="C1952" s="153" t="s">
        <v>655</v>
      </c>
      <c r="D1952" s="154" t="s">
        <v>941</v>
      </c>
      <c r="E1952" s="133" t="s">
        <v>1980</v>
      </c>
      <c r="F1952" s="134" t="s">
        <v>214</v>
      </c>
      <c r="G1952" s="135" t="s">
        <v>43</v>
      </c>
      <c r="H1952" s="134" t="s">
        <v>474</v>
      </c>
      <c r="I1952" s="137"/>
      <c r="J1952" s="47" t="str">
        <f t="shared" si="30"/>
        <v>15</v>
      </c>
    </row>
    <row r="1953" spans="1:10" ht="15.75" hidden="1">
      <c r="A1953" s="134">
        <v>25</v>
      </c>
      <c r="B1953" s="147" t="s">
        <v>4557</v>
      </c>
      <c r="C1953" s="153" t="s">
        <v>4558</v>
      </c>
      <c r="D1953" s="154" t="s">
        <v>2558</v>
      </c>
      <c r="E1953" s="133" t="s">
        <v>2255</v>
      </c>
      <c r="F1953" s="134" t="s">
        <v>214</v>
      </c>
      <c r="G1953" s="134"/>
      <c r="H1953" s="134" t="s">
        <v>454</v>
      </c>
      <c r="I1953" s="137"/>
      <c r="J1953" s="47" t="str">
        <f t="shared" si="30"/>
        <v>15</v>
      </c>
    </row>
    <row r="1954" spans="1:10" ht="15.75" hidden="1">
      <c r="A1954" s="134">
        <v>26</v>
      </c>
      <c r="B1954" s="147" t="s">
        <v>4559</v>
      </c>
      <c r="C1954" s="153" t="s">
        <v>1283</v>
      </c>
      <c r="D1954" s="154" t="s">
        <v>4560</v>
      </c>
      <c r="E1954" s="133" t="s">
        <v>2708</v>
      </c>
      <c r="F1954" s="134" t="s">
        <v>214</v>
      </c>
      <c r="G1954" s="134"/>
      <c r="H1954" s="134" t="s">
        <v>474</v>
      </c>
      <c r="I1954" s="137"/>
      <c r="J1954" s="47" t="str">
        <f t="shared" si="30"/>
        <v>15</v>
      </c>
    </row>
    <row r="1955" spans="1:10" ht="15.75" hidden="1">
      <c r="A1955" s="134">
        <v>27</v>
      </c>
      <c r="B1955" s="147" t="s">
        <v>4561</v>
      </c>
      <c r="C1955" s="153" t="s">
        <v>2677</v>
      </c>
      <c r="D1955" s="154" t="s">
        <v>565</v>
      </c>
      <c r="E1955" s="133" t="s">
        <v>4562</v>
      </c>
      <c r="F1955" s="134" t="s">
        <v>214</v>
      </c>
      <c r="G1955" s="134"/>
      <c r="H1955" s="134" t="s">
        <v>474</v>
      </c>
      <c r="I1955" s="137"/>
      <c r="J1955" s="47" t="str">
        <f t="shared" si="30"/>
        <v>15</v>
      </c>
    </row>
    <row r="1956" spans="1:10" ht="15.75" hidden="1">
      <c r="A1956" s="134">
        <v>28</v>
      </c>
      <c r="B1956" s="147" t="s">
        <v>4563</v>
      </c>
      <c r="C1956" s="153" t="s">
        <v>4564</v>
      </c>
      <c r="D1956" s="154" t="s">
        <v>572</v>
      </c>
      <c r="E1956" s="133" t="s">
        <v>1874</v>
      </c>
      <c r="F1956" s="134" t="s">
        <v>214</v>
      </c>
      <c r="G1956" s="134"/>
      <c r="H1956" s="134" t="s">
        <v>474</v>
      </c>
      <c r="I1956" s="137"/>
      <c r="J1956" s="47" t="str">
        <f t="shared" si="30"/>
        <v>15</v>
      </c>
    </row>
    <row r="1957" spans="1:10" ht="15.75" hidden="1">
      <c r="A1957" s="134">
        <v>29</v>
      </c>
      <c r="B1957" s="147" t="s">
        <v>4565</v>
      </c>
      <c r="C1957" s="153" t="s">
        <v>4548</v>
      </c>
      <c r="D1957" s="154" t="s">
        <v>572</v>
      </c>
      <c r="E1957" s="133" t="s">
        <v>4566</v>
      </c>
      <c r="F1957" s="134" t="s">
        <v>214</v>
      </c>
      <c r="G1957" s="134"/>
      <c r="H1957" s="134" t="s">
        <v>474</v>
      </c>
      <c r="I1957" s="137"/>
      <c r="J1957" s="47" t="str">
        <f t="shared" si="30"/>
        <v>15</v>
      </c>
    </row>
    <row r="1958" spans="1:10" ht="15.75" hidden="1">
      <c r="A1958" s="134">
        <v>30</v>
      </c>
      <c r="B1958" s="147" t="s">
        <v>4567</v>
      </c>
      <c r="C1958" s="153" t="s">
        <v>649</v>
      </c>
      <c r="D1958" s="154" t="s">
        <v>4568</v>
      </c>
      <c r="E1958" s="133" t="s">
        <v>4569</v>
      </c>
      <c r="F1958" s="134" t="s">
        <v>214</v>
      </c>
      <c r="G1958" s="134"/>
      <c r="H1958" s="134" t="s">
        <v>474</v>
      </c>
      <c r="I1958" s="137"/>
      <c r="J1958" s="47" t="str">
        <f t="shared" si="30"/>
        <v>15</v>
      </c>
    </row>
    <row r="1959" spans="1:10" ht="15.75" hidden="1">
      <c r="A1959" s="134">
        <v>31</v>
      </c>
      <c r="B1959" s="147" t="s">
        <v>4570</v>
      </c>
      <c r="C1959" s="153" t="s">
        <v>4571</v>
      </c>
      <c r="D1959" s="154" t="s">
        <v>763</v>
      </c>
      <c r="E1959" s="133" t="s">
        <v>4572</v>
      </c>
      <c r="F1959" s="134" t="s">
        <v>214</v>
      </c>
      <c r="G1959" s="134"/>
      <c r="H1959" s="134" t="s">
        <v>454</v>
      </c>
      <c r="I1959" s="137"/>
      <c r="J1959" s="47" t="str">
        <f t="shared" si="30"/>
        <v>15</v>
      </c>
    </row>
    <row r="1960" spans="1:10" ht="15.75" hidden="1">
      <c r="A1960" s="134">
        <v>32</v>
      </c>
      <c r="B1960" s="147" t="s">
        <v>4573</v>
      </c>
      <c r="C1960" s="153" t="s">
        <v>4574</v>
      </c>
      <c r="D1960" s="154" t="s">
        <v>970</v>
      </c>
      <c r="E1960" s="133" t="s">
        <v>3431</v>
      </c>
      <c r="F1960" s="134" t="s">
        <v>214</v>
      </c>
      <c r="G1960" s="134"/>
      <c r="H1960" s="134" t="s">
        <v>454</v>
      </c>
      <c r="I1960" s="137"/>
      <c r="J1960" s="47" t="str">
        <f t="shared" si="30"/>
        <v>15</v>
      </c>
    </row>
    <row r="1961" spans="1:10" ht="15.75" hidden="1">
      <c r="A1961" s="134">
        <v>33</v>
      </c>
      <c r="B1961" s="147" t="s">
        <v>4575</v>
      </c>
      <c r="C1961" s="153" t="s">
        <v>4576</v>
      </c>
      <c r="D1961" s="154" t="s">
        <v>595</v>
      </c>
      <c r="E1961" s="133" t="s">
        <v>4577</v>
      </c>
      <c r="F1961" s="134" t="s">
        <v>214</v>
      </c>
      <c r="G1961" s="134"/>
      <c r="H1961" s="134" t="s">
        <v>454</v>
      </c>
      <c r="I1961" s="137"/>
      <c r="J1961" s="47" t="str">
        <f t="shared" si="30"/>
        <v>15</v>
      </c>
    </row>
    <row r="1962" spans="1:10" ht="15.75" hidden="1">
      <c r="A1962" s="134">
        <v>34</v>
      </c>
      <c r="B1962" s="147" t="s">
        <v>4578</v>
      </c>
      <c r="C1962" s="153" t="s">
        <v>1530</v>
      </c>
      <c r="D1962" s="154" t="s">
        <v>982</v>
      </c>
      <c r="E1962" s="133" t="s">
        <v>1128</v>
      </c>
      <c r="F1962" s="134" t="s">
        <v>214</v>
      </c>
      <c r="G1962" s="134"/>
      <c r="H1962" s="134" t="s">
        <v>474</v>
      </c>
      <c r="I1962" s="137"/>
      <c r="J1962" s="47" t="str">
        <f t="shared" si="30"/>
        <v>15</v>
      </c>
    </row>
    <row r="1963" spans="1:10" ht="15.75" hidden="1">
      <c r="A1963" s="134">
        <v>35</v>
      </c>
      <c r="B1963" s="147" t="s">
        <v>4579</v>
      </c>
      <c r="C1963" s="153" t="s">
        <v>1717</v>
      </c>
      <c r="D1963" s="154" t="s">
        <v>985</v>
      </c>
      <c r="E1963" s="133" t="s">
        <v>2037</v>
      </c>
      <c r="F1963" s="134" t="s">
        <v>214</v>
      </c>
      <c r="G1963" s="134"/>
      <c r="H1963" s="134" t="s">
        <v>474</v>
      </c>
      <c r="I1963" s="137"/>
      <c r="J1963" s="47" t="str">
        <f t="shared" si="30"/>
        <v>15</v>
      </c>
    </row>
    <row r="1964" spans="1:10" ht="15.75" hidden="1">
      <c r="A1964" s="134">
        <v>36</v>
      </c>
      <c r="B1964" s="147" t="s">
        <v>4580</v>
      </c>
      <c r="C1964" s="153" t="s">
        <v>1840</v>
      </c>
      <c r="D1964" s="154" t="s">
        <v>988</v>
      </c>
      <c r="E1964" s="133" t="s">
        <v>2859</v>
      </c>
      <c r="F1964" s="134" t="s">
        <v>214</v>
      </c>
      <c r="G1964" s="134"/>
      <c r="H1964" s="134" t="s">
        <v>474</v>
      </c>
      <c r="I1964" s="137"/>
      <c r="J1964" s="47" t="str">
        <f t="shared" si="30"/>
        <v>15</v>
      </c>
    </row>
    <row r="1965" spans="1:10" ht="15.75" hidden="1">
      <c r="A1965" s="134">
        <v>37</v>
      </c>
      <c r="B1965" s="147" t="s">
        <v>4581</v>
      </c>
      <c r="C1965" s="153" t="s">
        <v>1220</v>
      </c>
      <c r="D1965" s="154" t="s">
        <v>1995</v>
      </c>
      <c r="E1965" s="133" t="s">
        <v>776</v>
      </c>
      <c r="F1965" s="134" t="s">
        <v>214</v>
      </c>
      <c r="G1965" s="134"/>
      <c r="H1965" s="134" t="s">
        <v>474</v>
      </c>
      <c r="I1965" s="137"/>
      <c r="J1965" s="47" t="str">
        <f t="shared" si="30"/>
        <v>15</v>
      </c>
    </row>
    <row r="1966" spans="1:10" ht="15.75" hidden="1">
      <c r="A1966" s="134">
        <v>38</v>
      </c>
      <c r="B1966" s="147" t="s">
        <v>4582</v>
      </c>
      <c r="C1966" s="153" t="s">
        <v>4091</v>
      </c>
      <c r="D1966" s="154" t="s">
        <v>4375</v>
      </c>
      <c r="E1966" s="133" t="s">
        <v>1290</v>
      </c>
      <c r="F1966" s="134" t="s">
        <v>214</v>
      </c>
      <c r="G1966" s="134" t="s">
        <v>2088</v>
      </c>
      <c r="H1966" s="134" t="s">
        <v>474</v>
      </c>
      <c r="I1966" s="137"/>
      <c r="J1966" s="47" t="str">
        <f t="shared" si="30"/>
        <v>15</v>
      </c>
    </row>
    <row r="1967" spans="1:10" ht="15.75" hidden="1">
      <c r="A1967" s="134">
        <v>39</v>
      </c>
      <c r="B1967" s="147" t="s">
        <v>4583</v>
      </c>
      <c r="C1967" s="153" t="s">
        <v>549</v>
      </c>
      <c r="D1967" s="154" t="s">
        <v>611</v>
      </c>
      <c r="E1967" s="133" t="s">
        <v>1817</v>
      </c>
      <c r="F1967" s="134" t="s">
        <v>214</v>
      </c>
      <c r="G1967" s="134"/>
      <c r="H1967" s="134" t="s">
        <v>454</v>
      </c>
      <c r="I1967" s="137"/>
      <c r="J1967" s="47" t="str">
        <f t="shared" si="30"/>
        <v>15</v>
      </c>
    </row>
    <row r="1968" spans="1:10" ht="15.75" hidden="1">
      <c r="A1968" s="134">
        <v>40</v>
      </c>
      <c r="B1968" s="147" t="s">
        <v>4584</v>
      </c>
      <c r="C1968" s="153" t="s">
        <v>1117</v>
      </c>
      <c r="D1968" s="154" t="s">
        <v>611</v>
      </c>
      <c r="E1968" s="133" t="s">
        <v>919</v>
      </c>
      <c r="F1968" s="134" t="s">
        <v>214</v>
      </c>
      <c r="G1968" s="134"/>
      <c r="H1968" s="134" t="s">
        <v>454</v>
      </c>
      <c r="I1968" s="137"/>
      <c r="J1968" s="47" t="str">
        <f t="shared" si="30"/>
        <v>15</v>
      </c>
    </row>
    <row r="1969" spans="1:10" ht="15.75" hidden="1">
      <c r="A1969" s="134">
        <v>41</v>
      </c>
      <c r="B1969" s="147" t="s">
        <v>4585</v>
      </c>
      <c r="C1969" s="153" t="s">
        <v>1349</v>
      </c>
      <c r="D1969" s="154" t="s">
        <v>1329</v>
      </c>
      <c r="E1969" s="133" t="s">
        <v>2714</v>
      </c>
      <c r="F1969" s="134" t="s">
        <v>214</v>
      </c>
      <c r="G1969" s="134"/>
      <c r="H1969" s="134" t="s">
        <v>474</v>
      </c>
      <c r="I1969" s="137"/>
      <c r="J1969" s="47" t="str">
        <f t="shared" si="30"/>
        <v>15</v>
      </c>
    </row>
    <row r="1970" spans="1:10" ht="15.75" hidden="1">
      <c r="A1970" s="134">
        <v>42</v>
      </c>
      <c r="B1970" s="147" t="s">
        <v>4586</v>
      </c>
      <c r="C1970" s="153" t="s">
        <v>4587</v>
      </c>
      <c r="D1970" s="154" t="s">
        <v>4588</v>
      </c>
      <c r="E1970" s="133" t="s">
        <v>4589</v>
      </c>
      <c r="F1970" s="134" t="s">
        <v>214</v>
      </c>
      <c r="G1970" s="134"/>
      <c r="H1970" s="134" t="s">
        <v>474</v>
      </c>
      <c r="I1970" s="137"/>
      <c r="J1970" s="47" t="str">
        <f t="shared" si="30"/>
        <v>15</v>
      </c>
    </row>
    <row r="1971" spans="1:10" ht="15.75" hidden="1">
      <c r="A1971" s="134">
        <v>43</v>
      </c>
      <c r="B1971" s="147" t="s">
        <v>4590</v>
      </c>
      <c r="C1971" s="153" t="s">
        <v>4591</v>
      </c>
      <c r="D1971" s="154" t="s">
        <v>627</v>
      </c>
      <c r="E1971" s="133" t="s">
        <v>922</v>
      </c>
      <c r="F1971" s="134" t="s">
        <v>214</v>
      </c>
      <c r="G1971" s="134"/>
      <c r="H1971" s="134" t="s">
        <v>474</v>
      </c>
      <c r="I1971" s="137"/>
      <c r="J1971" s="47" t="str">
        <f t="shared" si="30"/>
        <v>15</v>
      </c>
    </row>
    <row r="1972" spans="1:10" ht="15.75" hidden="1">
      <c r="A1972" s="134">
        <v>44</v>
      </c>
      <c r="B1972" s="147" t="s">
        <v>4592</v>
      </c>
      <c r="C1972" s="153" t="s">
        <v>4593</v>
      </c>
      <c r="D1972" s="154" t="s">
        <v>821</v>
      </c>
      <c r="E1972" s="133" t="s">
        <v>1502</v>
      </c>
      <c r="F1972" s="134" t="s">
        <v>214</v>
      </c>
      <c r="G1972" s="134"/>
      <c r="H1972" s="134" t="s">
        <v>474</v>
      </c>
      <c r="I1972" s="138" t="s">
        <v>2686</v>
      </c>
      <c r="J1972" s="47" t="str">
        <f t="shared" si="30"/>
        <v>15</v>
      </c>
    </row>
    <row r="1973" spans="1:10" ht="15.75" hidden="1">
      <c r="A1973" s="134">
        <v>45</v>
      </c>
      <c r="B1973" s="147" t="s">
        <v>4594</v>
      </c>
      <c r="C1973" s="153" t="s">
        <v>4595</v>
      </c>
      <c r="D1973" s="154" t="s">
        <v>2495</v>
      </c>
      <c r="E1973" s="133" t="s">
        <v>3819</v>
      </c>
      <c r="F1973" s="134" t="s">
        <v>214</v>
      </c>
      <c r="G1973" s="134"/>
      <c r="H1973" s="134" t="s">
        <v>474</v>
      </c>
      <c r="I1973" s="137"/>
      <c r="J1973" s="47" t="str">
        <f t="shared" si="30"/>
        <v>15</v>
      </c>
    </row>
    <row r="1974" spans="1:10" ht="15.75" hidden="1">
      <c r="A1974" s="134">
        <v>46</v>
      </c>
      <c r="B1974" s="147" t="s">
        <v>4596</v>
      </c>
      <c r="C1974" s="153" t="s">
        <v>1220</v>
      </c>
      <c r="D1974" s="154" t="s">
        <v>3435</v>
      </c>
      <c r="E1974" s="133" t="s">
        <v>3778</v>
      </c>
      <c r="F1974" s="134" t="s">
        <v>214</v>
      </c>
      <c r="G1974" s="134"/>
      <c r="H1974" s="134" t="s">
        <v>474</v>
      </c>
      <c r="I1974" s="137"/>
      <c r="J1974" s="47" t="str">
        <f t="shared" si="30"/>
        <v>15</v>
      </c>
    </row>
    <row r="1975" spans="1:10" ht="15.75" hidden="1">
      <c r="A1975" s="134">
        <v>47</v>
      </c>
      <c r="B1975" s="147" t="s">
        <v>4597</v>
      </c>
      <c r="C1975" s="153" t="s">
        <v>4598</v>
      </c>
      <c r="D1975" s="154" t="s">
        <v>850</v>
      </c>
      <c r="E1975" s="133" t="s">
        <v>732</v>
      </c>
      <c r="F1975" s="134" t="s">
        <v>214</v>
      </c>
      <c r="G1975" s="134"/>
      <c r="H1975" s="134" t="s">
        <v>454</v>
      </c>
      <c r="I1975" s="137"/>
      <c r="J1975" s="47" t="str">
        <f t="shared" si="30"/>
        <v>15</v>
      </c>
    </row>
    <row r="1976" spans="1:10" ht="15.75" hidden="1">
      <c r="A1976" s="134">
        <v>48</v>
      </c>
      <c r="B1976" s="147" t="s">
        <v>4599</v>
      </c>
      <c r="C1976" s="153" t="s">
        <v>4600</v>
      </c>
      <c r="D1976" s="154" t="s">
        <v>1350</v>
      </c>
      <c r="E1976" s="133" t="s">
        <v>1039</v>
      </c>
      <c r="F1976" s="134" t="s">
        <v>214</v>
      </c>
      <c r="G1976" s="134"/>
      <c r="H1976" s="134" t="s">
        <v>454</v>
      </c>
      <c r="I1976" s="137"/>
      <c r="J1976" s="47" t="str">
        <f t="shared" si="30"/>
        <v>15</v>
      </c>
    </row>
    <row r="1977" spans="1:10" ht="15.75" hidden="1">
      <c r="A1977" s="134">
        <v>49</v>
      </c>
      <c r="B1977" s="147" t="s">
        <v>4601</v>
      </c>
      <c r="C1977" s="153" t="s">
        <v>4602</v>
      </c>
      <c r="D1977" s="154" t="s">
        <v>854</v>
      </c>
      <c r="E1977" s="133" t="s">
        <v>1930</v>
      </c>
      <c r="F1977" s="134" t="s">
        <v>214</v>
      </c>
      <c r="G1977" s="134"/>
      <c r="H1977" s="134" t="s">
        <v>474</v>
      </c>
      <c r="I1977" s="137"/>
      <c r="J1977" s="47" t="str">
        <f t="shared" si="30"/>
        <v>15</v>
      </c>
    </row>
    <row r="1978" spans="1:10" ht="15.75" hidden="1">
      <c r="A1978" s="134">
        <v>50</v>
      </c>
      <c r="B1978" s="147" t="s">
        <v>4603</v>
      </c>
      <c r="C1978" s="153" t="s">
        <v>3697</v>
      </c>
      <c r="D1978" s="154" t="s">
        <v>656</v>
      </c>
      <c r="E1978" s="133" t="s">
        <v>2823</v>
      </c>
      <c r="F1978" s="134" t="s">
        <v>214</v>
      </c>
      <c r="G1978" s="134"/>
      <c r="H1978" s="134" t="s">
        <v>474</v>
      </c>
      <c r="I1978" s="137"/>
      <c r="J1978" s="47" t="str">
        <f t="shared" si="30"/>
        <v>15</v>
      </c>
    </row>
    <row r="1979" spans="1:10" ht="15.75" hidden="1">
      <c r="A1979" s="134">
        <v>51</v>
      </c>
      <c r="B1979" s="147" t="s">
        <v>4604</v>
      </c>
      <c r="C1979" s="153" t="s">
        <v>678</v>
      </c>
      <c r="D1979" s="154" t="s">
        <v>858</v>
      </c>
      <c r="E1979" s="133" t="s">
        <v>1112</v>
      </c>
      <c r="F1979" s="134" t="s">
        <v>214</v>
      </c>
      <c r="G1979" s="134"/>
      <c r="H1979" s="134" t="s">
        <v>474</v>
      </c>
      <c r="I1979" s="137"/>
      <c r="J1979" s="47" t="str">
        <f t="shared" si="30"/>
        <v>15</v>
      </c>
    </row>
    <row r="1980" spans="1:10" ht="15.75" hidden="1">
      <c r="A1980" s="134">
        <v>52</v>
      </c>
      <c r="B1980" s="147" t="s">
        <v>4605</v>
      </c>
      <c r="C1980" s="153" t="s">
        <v>4606</v>
      </c>
      <c r="D1980" s="154" t="s">
        <v>858</v>
      </c>
      <c r="E1980" s="133" t="s">
        <v>2698</v>
      </c>
      <c r="F1980" s="134" t="s">
        <v>214</v>
      </c>
      <c r="G1980" s="134"/>
      <c r="H1980" s="134" t="s">
        <v>474</v>
      </c>
      <c r="I1980" s="137"/>
      <c r="J1980" s="47" t="str">
        <f t="shared" si="30"/>
        <v>15</v>
      </c>
    </row>
    <row r="1981" spans="1:10" ht="15.75" hidden="1">
      <c r="A1981" s="134">
        <v>53</v>
      </c>
      <c r="B1981" s="147" t="s">
        <v>4607</v>
      </c>
      <c r="C1981" s="153" t="s">
        <v>549</v>
      </c>
      <c r="D1981" s="154" t="s">
        <v>862</v>
      </c>
      <c r="E1981" s="133" t="s">
        <v>1373</v>
      </c>
      <c r="F1981" s="134" t="s">
        <v>214</v>
      </c>
      <c r="G1981" s="134"/>
      <c r="H1981" s="134" t="s">
        <v>474</v>
      </c>
      <c r="I1981" s="137"/>
      <c r="J1981" s="47" t="str">
        <f t="shared" si="30"/>
        <v>15</v>
      </c>
    </row>
    <row r="1982" spans="1:10" ht="15.75" hidden="1">
      <c r="A1982" s="134">
        <v>54</v>
      </c>
      <c r="B1982" s="147" t="s">
        <v>4608</v>
      </c>
      <c r="C1982" s="153" t="s">
        <v>4609</v>
      </c>
      <c r="D1982" s="154" t="s">
        <v>862</v>
      </c>
      <c r="E1982" s="133" t="s">
        <v>4204</v>
      </c>
      <c r="F1982" s="134" t="s">
        <v>214</v>
      </c>
      <c r="G1982" s="134"/>
      <c r="H1982" s="134" t="s">
        <v>474</v>
      </c>
      <c r="I1982" s="137"/>
      <c r="J1982" s="47" t="str">
        <f t="shared" si="30"/>
        <v>15</v>
      </c>
    </row>
    <row r="1983" spans="1:10" ht="15.75" hidden="1">
      <c r="A1983" s="134">
        <v>55</v>
      </c>
      <c r="B1983" s="147" t="s">
        <v>4610</v>
      </c>
      <c r="C1983" s="153" t="s">
        <v>1276</v>
      </c>
      <c r="D1983" s="154" t="s">
        <v>670</v>
      </c>
      <c r="E1983" s="133" t="s">
        <v>1425</v>
      </c>
      <c r="F1983" s="134" t="s">
        <v>214</v>
      </c>
      <c r="G1983" s="134"/>
      <c r="H1983" s="134" t="s">
        <v>474</v>
      </c>
      <c r="I1983" s="137"/>
      <c r="J1983" s="47" t="str">
        <f t="shared" si="30"/>
        <v>15</v>
      </c>
    </row>
    <row r="1984" spans="1:10" ht="15.75" hidden="1">
      <c r="A1984" s="134">
        <v>56</v>
      </c>
      <c r="B1984" s="147" t="s">
        <v>4611</v>
      </c>
      <c r="C1984" s="153" t="s">
        <v>2537</v>
      </c>
      <c r="D1984" s="154" t="s">
        <v>2151</v>
      </c>
      <c r="E1984" s="133" t="s">
        <v>4612</v>
      </c>
      <c r="F1984" s="134" t="s">
        <v>214</v>
      </c>
      <c r="G1984" s="135" t="s">
        <v>604</v>
      </c>
      <c r="H1984" s="134" t="s">
        <v>474</v>
      </c>
      <c r="I1984" s="137"/>
      <c r="J1984" s="47" t="str">
        <f t="shared" si="30"/>
        <v>15</v>
      </c>
    </row>
    <row r="1985" spans="1:10" ht="15.75" hidden="1">
      <c r="A1985" s="134">
        <v>1</v>
      </c>
      <c r="B1985" s="147" t="s">
        <v>4613</v>
      </c>
      <c r="C1985" s="153" t="s">
        <v>4614</v>
      </c>
      <c r="D1985" s="154" t="s">
        <v>460</v>
      </c>
      <c r="E1985" s="133" t="s">
        <v>1925</v>
      </c>
      <c r="F1985" s="136" t="s">
        <v>220</v>
      </c>
      <c r="G1985" s="134"/>
      <c r="H1985" s="134" t="s">
        <v>474</v>
      </c>
      <c r="I1985" s="137"/>
      <c r="J1985" s="47" t="str">
        <f t="shared" si="30"/>
        <v>15</v>
      </c>
    </row>
    <row r="1986" spans="1:10" ht="15.75" hidden="1">
      <c r="A1986" s="134">
        <v>2</v>
      </c>
      <c r="B1986" s="147" t="s">
        <v>4615</v>
      </c>
      <c r="C1986" s="153" t="s">
        <v>4616</v>
      </c>
      <c r="D1986" s="154" t="s">
        <v>460</v>
      </c>
      <c r="E1986" s="133" t="s">
        <v>4617</v>
      </c>
      <c r="F1986" s="134" t="s">
        <v>220</v>
      </c>
      <c r="G1986" s="134"/>
      <c r="H1986" s="134" t="s">
        <v>454</v>
      </c>
      <c r="I1986" s="137"/>
      <c r="J1986" s="47" t="str">
        <f t="shared" si="30"/>
        <v>15</v>
      </c>
    </row>
    <row r="1987" spans="1:10" ht="15.75" hidden="1">
      <c r="A1987" s="134">
        <v>3</v>
      </c>
      <c r="B1987" s="147" t="s">
        <v>4618</v>
      </c>
      <c r="C1987" s="153" t="s">
        <v>2230</v>
      </c>
      <c r="D1987" s="154" t="s">
        <v>460</v>
      </c>
      <c r="E1987" s="133" t="s">
        <v>1118</v>
      </c>
      <c r="F1987" s="134" t="s">
        <v>220</v>
      </c>
      <c r="G1987" s="134"/>
      <c r="H1987" s="134" t="s">
        <v>454</v>
      </c>
      <c r="I1987" s="137"/>
      <c r="J1987" s="47" t="str">
        <f t="shared" ref="J1987:J2050" si="31">LEFT(F1987,2)</f>
        <v>15</v>
      </c>
    </row>
    <row r="1988" spans="1:10" ht="15.75" hidden="1">
      <c r="A1988" s="134">
        <v>4</v>
      </c>
      <c r="B1988" s="147" t="s">
        <v>4619</v>
      </c>
      <c r="C1988" s="153" t="s">
        <v>4620</v>
      </c>
      <c r="D1988" s="154" t="s">
        <v>468</v>
      </c>
      <c r="E1988" s="133" t="s">
        <v>1574</v>
      </c>
      <c r="F1988" s="134" t="s">
        <v>220</v>
      </c>
      <c r="G1988" s="134"/>
      <c r="H1988" s="134" t="s">
        <v>454</v>
      </c>
      <c r="I1988" s="137"/>
      <c r="J1988" s="47" t="str">
        <f t="shared" si="31"/>
        <v>15</v>
      </c>
    </row>
    <row r="1989" spans="1:10" ht="15.75" hidden="1">
      <c r="A1989" s="134">
        <v>5</v>
      </c>
      <c r="B1989" s="147" t="s">
        <v>4621</v>
      </c>
      <c r="C1989" s="153" t="s">
        <v>3168</v>
      </c>
      <c r="D1989" s="154" t="s">
        <v>881</v>
      </c>
      <c r="E1989" s="133" t="s">
        <v>4622</v>
      </c>
      <c r="F1989" s="134" t="s">
        <v>220</v>
      </c>
      <c r="G1989" s="135" t="s">
        <v>483</v>
      </c>
      <c r="H1989" s="134" t="s">
        <v>474</v>
      </c>
      <c r="I1989" s="137"/>
      <c r="J1989" s="47" t="str">
        <f t="shared" si="31"/>
        <v>15</v>
      </c>
    </row>
    <row r="1990" spans="1:10" ht="15.75" hidden="1">
      <c r="A1990" s="134">
        <v>6</v>
      </c>
      <c r="B1990" s="147" t="s">
        <v>4623</v>
      </c>
      <c r="C1990" s="153" t="s">
        <v>1008</v>
      </c>
      <c r="D1990" s="154" t="s">
        <v>890</v>
      </c>
      <c r="E1990" s="133" t="s">
        <v>903</v>
      </c>
      <c r="F1990" s="134" t="s">
        <v>220</v>
      </c>
      <c r="G1990" s="134"/>
      <c r="H1990" s="134" t="s">
        <v>454</v>
      </c>
      <c r="I1990" s="137"/>
      <c r="J1990" s="47" t="str">
        <f t="shared" si="31"/>
        <v>15</v>
      </c>
    </row>
    <row r="1991" spans="1:10" ht="15.75" hidden="1">
      <c r="A1991" s="134">
        <v>7</v>
      </c>
      <c r="B1991" s="147" t="s">
        <v>4624</v>
      </c>
      <c r="C1991" s="153" t="s">
        <v>4625</v>
      </c>
      <c r="D1991" s="154" t="s">
        <v>679</v>
      </c>
      <c r="E1991" s="133" t="s">
        <v>2528</v>
      </c>
      <c r="F1991" s="134" t="s">
        <v>220</v>
      </c>
      <c r="G1991" s="134"/>
      <c r="H1991" s="134" t="s">
        <v>474</v>
      </c>
      <c r="I1991" s="137"/>
      <c r="J1991" s="47" t="str">
        <f t="shared" si="31"/>
        <v>15</v>
      </c>
    </row>
    <row r="1992" spans="1:10" ht="15.75" hidden="1">
      <c r="A1992" s="134">
        <v>8</v>
      </c>
      <c r="B1992" s="147" t="s">
        <v>4626</v>
      </c>
      <c r="C1992" s="153" t="s">
        <v>4627</v>
      </c>
      <c r="D1992" s="154" t="s">
        <v>1079</v>
      </c>
      <c r="E1992" s="133" t="s">
        <v>1264</v>
      </c>
      <c r="F1992" s="134" t="s">
        <v>220</v>
      </c>
      <c r="G1992" s="134"/>
      <c r="H1992" s="134" t="s">
        <v>454</v>
      </c>
      <c r="I1992" s="137"/>
      <c r="J1992" s="47" t="str">
        <f t="shared" si="31"/>
        <v>15</v>
      </c>
    </row>
    <row r="1993" spans="1:10" ht="15.75" hidden="1">
      <c r="A1993" s="134">
        <v>9</v>
      </c>
      <c r="B1993" s="147" t="s">
        <v>4628</v>
      </c>
      <c r="C1993" s="153" t="s">
        <v>730</v>
      </c>
      <c r="D1993" s="154" t="s">
        <v>687</v>
      </c>
      <c r="E1993" s="133" t="s">
        <v>4629</v>
      </c>
      <c r="F1993" s="134" t="s">
        <v>220</v>
      </c>
      <c r="G1993" s="134"/>
      <c r="H1993" s="134" t="s">
        <v>474</v>
      </c>
      <c r="I1993" s="137"/>
      <c r="J1993" s="47" t="str">
        <f t="shared" si="31"/>
        <v>15</v>
      </c>
    </row>
    <row r="1994" spans="1:10" ht="15.75" hidden="1">
      <c r="A1994" s="134">
        <v>10</v>
      </c>
      <c r="B1994" s="147" t="s">
        <v>4630</v>
      </c>
      <c r="C1994" s="153" t="s">
        <v>1276</v>
      </c>
      <c r="D1994" s="154" t="s">
        <v>695</v>
      </c>
      <c r="E1994" s="133" t="s">
        <v>4631</v>
      </c>
      <c r="F1994" s="134" t="s">
        <v>220</v>
      </c>
      <c r="G1994" s="134"/>
      <c r="H1994" s="134" t="s">
        <v>474</v>
      </c>
      <c r="I1994" s="137"/>
      <c r="J1994" s="47" t="str">
        <f t="shared" si="31"/>
        <v>15</v>
      </c>
    </row>
    <row r="1995" spans="1:10" ht="15.75" hidden="1">
      <c r="A1995" s="134">
        <v>11</v>
      </c>
      <c r="B1995" s="147" t="s">
        <v>4632</v>
      </c>
      <c r="C1995" s="153" t="s">
        <v>1678</v>
      </c>
      <c r="D1995" s="154" t="s">
        <v>1088</v>
      </c>
      <c r="E1995" s="133" t="s">
        <v>1121</v>
      </c>
      <c r="F1995" s="134" t="s">
        <v>220</v>
      </c>
      <c r="G1995" s="134"/>
      <c r="H1995" s="134" t="s">
        <v>474</v>
      </c>
      <c r="I1995" s="137"/>
      <c r="J1995" s="47" t="str">
        <f t="shared" si="31"/>
        <v>15</v>
      </c>
    </row>
    <row r="1996" spans="1:10" ht="15.75" hidden="1">
      <c r="A1996" s="134">
        <v>12</v>
      </c>
      <c r="B1996" s="147" t="s">
        <v>4633</v>
      </c>
      <c r="C1996" s="153" t="s">
        <v>778</v>
      </c>
      <c r="D1996" s="154" t="s">
        <v>1088</v>
      </c>
      <c r="E1996" s="133" t="s">
        <v>1284</v>
      </c>
      <c r="F1996" s="134" t="s">
        <v>220</v>
      </c>
      <c r="G1996" s="134"/>
      <c r="H1996" s="134" t="s">
        <v>474</v>
      </c>
      <c r="I1996" s="137"/>
      <c r="J1996" s="47" t="str">
        <f t="shared" si="31"/>
        <v>15</v>
      </c>
    </row>
    <row r="1997" spans="1:10" ht="15.75" hidden="1">
      <c r="A1997" s="134">
        <v>13</v>
      </c>
      <c r="B1997" s="147" t="s">
        <v>4634</v>
      </c>
      <c r="C1997" s="153" t="s">
        <v>1719</v>
      </c>
      <c r="D1997" s="154" t="s">
        <v>1820</v>
      </c>
      <c r="E1997" s="133" t="s">
        <v>916</v>
      </c>
      <c r="F1997" s="134" t="s">
        <v>220</v>
      </c>
      <c r="G1997" s="134"/>
      <c r="H1997" s="134" t="s">
        <v>454</v>
      </c>
      <c r="I1997" s="137"/>
      <c r="J1997" s="47" t="str">
        <f t="shared" si="31"/>
        <v>15</v>
      </c>
    </row>
    <row r="1998" spans="1:10" ht="15.75" hidden="1">
      <c r="A1998" s="134">
        <v>14</v>
      </c>
      <c r="B1998" s="147" t="s">
        <v>4635</v>
      </c>
      <c r="C1998" s="153" t="s">
        <v>456</v>
      </c>
      <c r="D1998" s="154" t="s">
        <v>2441</v>
      </c>
      <c r="E1998" s="133" t="s">
        <v>1534</v>
      </c>
      <c r="F1998" s="134" t="s">
        <v>220</v>
      </c>
      <c r="G1998" s="134"/>
      <c r="H1998" s="134" t="s">
        <v>474</v>
      </c>
      <c r="I1998" s="137"/>
      <c r="J1998" s="47" t="str">
        <f t="shared" si="31"/>
        <v>15</v>
      </c>
    </row>
    <row r="1999" spans="1:10" ht="15.75" hidden="1">
      <c r="A1999" s="134">
        <v>15</v>
      </c>
      <c r="B1999" s="147" t="s">
        <v>4636</v>
      </c>
      <c r="C1999" s="153" t="s">
        <v>1117</v>
      </c>
      <c r="D1999" s="154" t="s">
        <v>532</v>
      </c>
      <c r="E1999" s="133" t="s">
        <v>4637</v>
      </c>
      <c r="F1999" s="134" t="s">
        <v>220</v>
      </c>
      <c r="G1999" s="134"/>
      <c r="H1999" s="134" t="s">
        <v>474</v>
      </c>
      <c r="I1999" s="137"/>
      <c r="J1999" s="47" t="str">
        <f t="shared" si="31"/>
        <v>15</v>
      </c>
    </row>
    <row r="2000" spans="1:10" ht="15.75" hidden="1">
      <c r="A2000" s="134">
        <v>16</v>
      </c>
      <c r="B2000" s="147" t="s">
        <v>4638</v>
      </c>
      <c r="C2000" s="153" t="s">
        <v>4639</v>
      </c>
      <c r="D2000" s="154" t="s">
        <v>2174</v>
      </c>
      <c r="E2000" s="133" t="s">
        <v>1154</v>
      </c>
      <c r="F2000" s="134" t="s">
        <v>220</v>
      </c>
      <c r="G2000" s="134" t="s">
        <v>2088</v>
      </c>
      <c r="H2000" s="134" t="s">
        <v>474</v>
      </c>
      <c r="I2000" s="137"/>
      <c r="J2000" s="47" t="str">
        <f t="shared" si="31"/>
        <v>15</v>
      </c>
    </row>
    <row r="2001" spans="1:10" ht="15.75" hidden="1">
      <c r="A2001" s="134">
        <v>17</v>
      </c>
      <c r="B2001" s="147" t="s">
        <v>4640</v>
      </c>
      <c r="C2001" s="153" t="s">
        <v>503</v>
      </c>
      <c r="D2001" s="154" t="s">
        <v>536</v>
      </c>
      <c r="E2001" s="133" t="s">
        <v>736</v>
      </c>
      <c r="F2001" s="134" t="s">
        <v>220</v>
      </c>
      <c r="G2001" s="134"/>
      <c r="H2001" s="134" t="s">
        <v>454</v>
      </c>
      <c r="I2001" s="137"/>
      <c r="J2001" s="47" t="str">
        <f t="shared" si="31"/>
        <v>15</v>
      </c>
    </row>
    <row r="2002" spans="1:10" ht="15.75" hidden="1">
      <c r="A2002" s="134">
        <v>18</v>
      </c>
      <c r="B2002" s="147" t="s">
        <v>4641</v>
      </c>
      <c r="C2002" s="153" t="s">
        <v>655</v>
      </c>
      <c r="D2002" s="154" t="s">
        <v>543</v>
      </c>
      <c r="E2002" s="133" t="s">
        <v>1851</v>
      </c>
      <c r="F2002" s="134" t="s">
        <v>220</v>
      </c>
      <c r="G2002" s="134"/>
      <c r="H2002" s="134" t="s">
        <v>474</v>
      </c>
      <c r="I2002" s="137"/>
      <c r="J2002" s="47" t="str">
        <f t="shared" si="31"/>
        <v>15</v>
      </c>
    </row>
    <row r="2003" spans="1:10" ht="15.75" hidden="1">
      <c r="A2003" s="134">
        <v>19</v>
      </c>
      <c r="B2003" s="147" t="s">
        <v>4642</v>
      </c>
      <c r="C2003" s="153" t="s">
        <v>4643</v>
      </c>
      <c r="D2003" s="154" t="s">
        <v>543</v>
      </c>
      <c r="E2003" s="133" t="s">
        <v>4644</v>
      </c>
      <c r="F2003" s="134" t="s">
        <v>220</v>
      </c>
      <c r="G2003" s="134"/>
      <c r="H2003" s="134" t="s">
        <v>474</v>
      </c>
      <c r="I2003" s="137"/>
      <c r="J2003" s="47" t="str">
        <f t="shared" si="31"/>
        <v>15</v>
      </c>
    </row>
    <row r="2004" spans="1:10" ht="15.75" hidden="1">
      <c r="A2004" s="134">
        <v>20</v>
      </c>
      <c r="B2004" s="147" t="s">
        <v>4645</v>
      </c>
      <c r="C2004" s="153" t="s">
        <v>649</v>
      </c>
      <c r="D2004" s="154" t="s">
        <v>3174</v>
      </c>
      <c r="E2004" s="133" t="s">
        <v>558</v>
      </c>
      <c r="F2004" s="134" t="s">
        <v>220</v>
      </c>
      <c r="G2004" s="134"/>
      <c r="H2004" s="134" t="s">
        <v>454</v>
      </c>
      <c r="I2004" s="137"/>
      <c r="J2004" s="47" t="str">
        <f t="shared" si="31"/>
        <v>15</v>
      </c>
    </row>
    <row r="2005" spans="1:10" ht="15.75" hidden="1">
      <c r="A2005" s="134">
        <v>21</v>
      </c>
      <c r="B2005" s="147" t="s">
        <v>4646</v>
      </c>
      <c r="C2005" s="153" t="s">
        <v>4647</v>
      </c>
      <c r="D2005" s="154" t="s">
        <v>550</v>
      </c>
      <c r="E2005" s="133" t="s">
        <v>3176</v>
      </c>
      <c r="F2005" s="134" t="s">
        <v>220</v>
      </c>
      <c r="G2005" s="134"/>
      <c r="H2005" s="134" t="s">
        <v>454</v>
      </c>
      <c r="I2005" s="137"/>
      <c r="J2005" s="47" t="str">
        <f t="shared" si="31"/>
        <v>15</v>
      </c>
    </row>
    <row r="2006" spans="1:10" ht="15.75" hidden="1">
      <c r="A2006" s="134">
        <v>22</v>
      </c>
      <c r="B2006" s="147" t="s">
        <v>4648</v>
      </c>
      <c r="C2006" s="153" t="s">
        <v>1484</v>
      </c>
      <c r="D2006" s="154" t="s">
        <v>1289</v>
      </c>
      <c r="E2006" s="133" t="s">
        <v>1284</v>
      </c>
      <c r="F2006" s="134" t="s">
        <v>220</v>
      </c>
      <c r="G2006" s="134"/>
      <c r="H2006" s="134" t="s">
        <v>454</v>
      </c>
      <c r="I2006" s="137"/>
      <c r="J2006" s="47" t="str">
        <f t="shared" si="31"/>
        <v>15</v>
      </c>
    </row>
    <row r="2007" spans="1:10" ht="15.75" hidden="1">
      <c r="A2007" s="134">
        <v>23</v>
      </c>
      <c r="B2007" s="147" t="s">
        <v>4649</v>
      </c>
      <c r="C2007" s="153" t="s">
        <v>4650</v>
      </c>
      <c r="D2007" s="154" t="s">
        <v>945</v>
      </c>
      <c r="E2007" s="133" t="s">
        <v>4651</v>
      </c>
      <c r="F2007" s="134" t="s">
        <v>220</v>
      </c>
      <c r="G2007" s="134"/>
      <c r="H2007" s="134" t="s">
        <v>474</v>
      </c>
      <c r="I2007" s="137"/>
      <c r="J2007" s="47" t="str">
        <f t="shared" si="31"/>
        <v>15</v>
      </c>
    </row>
    <row r="2008" spans="1:10" ht="15.75" hidden="1">
      <c r="A2008" s="134">
        <v>24</v>
      </c>
      <c r="B2008" s="147" t="s">
        <v>4652</v>
      </c>
      <c r="C2008" s="153" t="s">
        <v>4653</v>
      </c>
      <c r="D2008" s="154" t="s">
        <v>4654</v>
      </c>
      <c r="E2008" s="133" t="s">
        <v>1895</v>
      </c>
      <c r="F2008" s="134" t="s">
        <v>220</v>
      </c>
      <c r="G2008" s="134"/>
      <c r="H2008" s="134" t="s">
        <v>454</v>
      </c>
      <c r="I2008" s="137"/>
      <c r="J2008" s="47" t="str">
        <f t="shared" si="31"/>
        <v>15</v>
      </c>
    </row>
    <row r="2009" spans="1:10" ht="15.75" hidden="1">
      <c r="A2009" s="134">
        <v>25</v>
      </c>
      <c r="B2009" s="147" t="s">
        <v>4655</v>
      </c>
      <c r="C2009" s="153" t="s">
        <v>2603</v>
      </c>
      <c r="D2009" s="154" t="s">
        <v>572</v>
      </c>
      <c r="E2009" s="133" t="s">
        <v>2031</v>
      </c>
      <c r="F2009" s="134" t="s">
        <v>220</v>
      </c>
      <c r="G2009" s="134"/>
      <c r="H2009" s="134" t="s">
        <v>454</v>
      </c>
      <c r="I2009" s="137"/>
      <c r="J2009" s="47" t="str">
        <f t="shared" si="31"/>
        <v>15</v>
      </c>
    </row>
    <row r="2010" spans="1:10" ht="15.75" hidden="1">
      <c r="A2010" s="134">
        <v>26</v>
      </c>
      <c r="B2010" s="147" t="s">
        <v>4656</v>
      </c>
      <c r="C2010" s="153" t="s">
        <v>1776</v>
      </c>
      <c r="D2010" s="154" t="s">
        <v>745</v>
      </c>
      <c r="E2010" s="133" t="s">
        <v>1259</v>
      </c>
      <c r="F2010" s="134" t="s">
        <v>220</v>
      </c>
      <c r="G2010" s="134"/>
      <c r="H2010" s="134" t="s">
        <v>474</v>
      </c>
      <c r="I2010" s="137"/>
      <c r="J2010" s="47" t="str">
        <f t="shared" si="31"/>
        <v>15</v>
      </c>
    </row>
    <row r="2011" spans="1:10" ht="15.75" hidden="1">
      <c r="A2011" s="134">
        <v>27</v>
      </c>
      <c r="B2011" s="147" t="s">
        <v>4657</v>
      </c>
      <c r="C2011" s="153" t="s">
        <v>4658</v>
      </c>
      <c r="D2011" s="154" t="s">
        <v>3911</v>
      </c>
      <c r="E2011" s="133" t="s">
        <v>3494</v>
      </c>
      <c r="F2011" s="134" t="s">
        <v>220</v>
      </c>
      <c r="G2011" s="134"/>
      <c r="H2011" s="134" t="s">
        <v>474</v>
      </c>
      <c r="I2011" s="137"/>
      <c r="J2011" s="47" t="str">
        <f t="shared" si="31"/>
        <v>15</v>
      </c>
    </row>
    <row r="2012" spans="1:10" ht="15.75" hidden="1">
      <c r="A2012" s="134">
        <v>28</v>
      </c>
      <c r="B2012" s="147" t="s">
        <v>4659</v>
      </c>
      <c r="C2012" s="153" t="s">
        <v>4660</v>
      </c>
      <c r="D2012" s="154" t="s">
        <v>960</v>
      </c>
      <c r="E2012" s="133" t="s">
        <v>1973</v>
      </c>
      <c r="F2012" s="134" t="s">
        <v>220</v>
      </c>
      <c r="G2012" s="134"/>
      <c r="H2012" s="134" t="s">
        <v>474</v>
      </c>
      <c r="I2012" s="137"/>
      <c r="J2012" s="47" t="str">
        <f t="shared" si="31"/>
        <v>15</v>
      </c>
    </row>
    <row r="2013" spans="1:10" ht="15.75" hidden="1">
      <c r="A2013" s="134">
        <v>29</v>
      </c>
      <c r="B2013" s="147" t="s">
        <v>4661</v>
      </c>
      <c r="C2013" s="153" t="s">
        <v>2300</v>
      </c>
      <c r="D2013" s="154" t="s">
        <v>759</v>
      </c>
      <c r="E2013" s="133" t="s">
        <v>1259</v>
      </c>
      <c r="F2013" s="134" t="s">
        <v>220</v>
      </c>
      <c r="G2013" s="134"/>
      <c r="H2013" s="134" t="s">
        <v>454</v>
      </c>
      <c r="I2013" s="137"/>
      <c r="J2013" s="47" t="str">
        <f t="shared" si="31"/>
        <v>15</v>
      </c>
    </row>
    <row r="2014" spans="1:10" ht="15.75" hidden="1">
      <c r="A2014" s="134">
        <v>30</v>
      </c>
      <c r="B2014" s="147" t="s">
        <v>4662</v>
      </c>
      <c r="C2014" s="153" t="s">
        <v>4663</v>
      </c>
      <c r="D2014" s="154" t="s">
        <v>759</v>
      </c>
      <c r="E2014" s="133" t="s">
        <v>1698</v>
      </c>
      <c r="F2014" s="134" t="s">
        <v>220</v>
      </c>
      <c r="G2014" s="134"/>
      <c r="H2014" s="134" t="s">
        <v>474</v>
      </c>
      <c r="I2014" s="137"/>
      <c r="J2014" s="47" t="str">
        <f t="shared" si="31"/>
        <v>15</v>
      </c>
    </row>
    <row r="2015" spans="1:10" ht="15.75" hidden="1">
      <c r="A2015" s="134">
        <v>31</v>
      </c>
      <c r="B2015" s="147" t="s">
        <v>4664</v>
      </c>
      <c r="C2015" s="153" t="s">
        <v>4665</v>
      </c>
      <c r="D2015" s="154" t="s">
        <v>759</v>
      </c>
      <c r="E2015" s="133" t="s">
        <v>1177</v>
      </c>
      <c r="F2015" s="134" t="s">
        <v>220</v>
      </c>
      <c r="G2015" s="134"/>
      <c r="H2015" s="134" t="s">
        <v>474</v>
      </c>
      <c r="I2015" s="137"/>
      <c r="J2015" s="47" t="str">
        <f t="shared" si="31"/>
        <v>15</v>
      </c>
    </row>
    <row r="2016" spans="1:10" ht="15.75" hidden="1">
      <c r="A2016" s="134">
        <v>32</v>
      </c>
      <c r="B2016" s="147" t="s">
        <v>4666</v>
      </c>
      <c r="C2016" s="153" t="s">
        <v>4667</v>
      </c>
      <c r="D2016" s="154" t="s">
        <v>767</v>
      </c>
      <c r="E2016" s="133" t="s">
        <v>711</v>
      </c>
      <c r="F2016" s="134" t="s">
        <v>220</v>
      </c>
      <c r="G2016" s="134" t="s">
        <v>2088</v>
      </c>
      <c r="H2016" s="134" t="s">
        <v>474</v>
      </c>
      <c r="I2016" s="137"/>
      <c r="J2016" s="47" t="str">
        <f t="shared" si="31"/>
        <v>15</v>
      </c>
    </row>
    <row r="2017" spans="1:10" ht="15.75" hidden="1">
      <c r="A2017" s="134">
        <v>33</v>
      </c>
      <c r="B2017" s="147" t="s">
        <v>4668</v>
      </c>
      <c r="C2017" s="153" t="s">
        <v>471</v>
      </c>
      <c r="D2017" s="154" t="s">
        <v>775</v>
      </c>
      <c r="E2017" s="133" t="s">
        <v>4669</v>
      </c>
      <c r="F2017" s="134" t="s">
        <v>220</v>
      </c>
      <c r="G2017" s="134"/>
      <c r="H2017" s="134" t="s">
        <v>474</v>
      </c>
      <c r="I2017" s="137"/>
      <c r="J2017" s="47" t="str">
        <f t="shared" si="31"/>
        <v>15</v>
      </c>
    </row>
    <row r="2018" spans="1:10" ht="15.75" hidden="1">
      <c r="A2018" s="134">
        <v>34</v>
      </c>
      <c r="B2018" s="147" t="s">
        <v>4670</v>
      </c>
      <c r="C2018" s="153" t="s">
        <v>4671</v>
      </c>
      <c r="D2018" s="154" t="s">
        <v>775</v>
      </c>
      <c r="E2018" s="133" t="s">
        <v>4672</v>
      </c>
      <c r="F2018" s="134" t="s">
        <v>220</v>
      </c>
      <c r="G2018" s="134"/>
      <c r="H2018" s="134" t="s">
        <v>454</v>
      </c>
      <c r="I2018" s="137"/>
      <c r="J2018" s="47" t="str">
        <f t="shared" si="31"/>
        <v>15</v>
      </c>
    </row>
    <row r="2019" spans="1:10" ht="15.75" hidden="1">
      <c r="A2019" s="134">
        <v>35</v>
      </c>
      <c r="B2019" s="147" t="s">
        <v>4673</v>
      </c>
      <c r="C2019" s="153" t="s">
        <v>4674</v>
      </c>
      <c r="D2019" s="154" t="s">
        <v>783</v>
      </c>
      <c r="E2019" s="133" t="s">
        <v>4675</v>
      </c>
      <c r="F2019" s="134" t="s">
        <v>220</v>
      </c>
      <c r="G2019" s="134" t="s">
        <v>2088</v>
      </c>
      <c r="H2019" s="134" t="s">
        <v>474</v>
      </c>
      <c r="I2019" s="138" t="s">
        <v>43</v>
      </c>
      <c r="J2019" s="47" t="str">
        <f t="shared" si="31"/>
        <v>15</v>
      </c>
    </row>
    <row r="2020" spans="1:10" ht="15.75" hidden="1">
      <c r="A2020" s="134">
        <v>36</v>
      </c>
      <c r="B2020" s="147" t="s">
        <v>4676</v>
      </c>
      <c r="C2020" s="153" t="s">
        <v>4677</v>
      </c>
      <c r="D2020" s="154" t="s">
        <v>4678</v>
      </c>
      <c r="E2020" s="133" t="s">
        <v>4679</v>
      </c>
      <c r="F2020" s="134" t="s">
        <v>220</v>
      </c>
      <c r="G2020" s="134"/>
      <c r="H2020" s="134" t="s">
        <v>474</v>
      </c>
      <c r="I2020" s="137"/>
      <c r="J2020" s="47" t="str">
        <f t="shared" si="31"/>
        <v>15</v>
      </c>
    </row>
    <row r="2021" spans="1:10" ht="15.75" hidden="1">
      <c r="A2021" s="134">
        <v>37</v>
      </c>
      <c r="B2021" s="147" t="s">
        <v>4680</v>
      </c>
      <c r="C2021" s="153" t="s">
        <v>471</v>
      </c>
      <c r="D2021" s="154" t="s">
        <v>595</v>
      </c>
      <c r="E2021" s="133" t="s">
        <v>2296</v>
      </c>
      <c r="F2021" s="134" t="s">
        <v>220</v>
      </c>
      <c r="G2021" s="134"/>
      <c r="H2021" s="134" t="s">
        <v>474</v>
      </c>
      <c r="I2021" s="137"/>
      <c r="J2021" s="47" t="str">
        <f t="shared" si="31"/>
        <v>15</v>
      </c>
    </row>
    <row r="2022" spans="1:10" ht="15.75" hidden="1">
      <c r="A2022" s="134">
        <v>38</v>
      </c>
      <c r="B2022" s="147" t="s">
        <v>4681</v>
      </c>
      <c r="C2022" s="153" t="s">
        <v>2184</v>
      </c>
      <c r="D2022" s="154" t="s">
        <v>602</v>
      </c>
      <c r="E2022" s="133" t="s">
        <v>4682</v>
      </c>
      <c r="F2022" s="134" t="s">
        <v>220</v>
      </c>
      <c r="G2022" s="134"/>
      <c r="H2022" s="134" t="s">
        <v>474</v>
      </c>
      <c r="I2022" s="137"/>
      <c r="J2022" s="47" t="str">
        <f t="shared" si="31"/>
        <v>15</v>
      </c>
    </row>
    <row r="2023" spans="1:10" ht="15.75" hidden="1">
      <c r="A2023" s="134">
        <v>39</v>
      </c>
      <c r="B2023" s="147" t="s">
        <v>4683</v>
      </c>
      <c r="C2023" s="153" t="s">
        <v>1482</v>
      </c>
      <c r="D2023" s="154" t="s">
        <v>988</v>
      </c>
      <c r="E2023" s="133" t="s">
        <v>996</v>
      </c>
      <c r="F2023" s="134" t="s">
        <v>220</v>
      </c>
      <c r="G2023" s="134"/>
      <c r="H2023" s="134" t="s">
        <v>474</v>
      </c>
      <c r="I2023" s="137"/>
      <c r="J2023" s="47" t="str">
        <f t="shared" si="31"/>
        <v>15</v>
      </c>
    </row>
    <row r="2024" spans="1:10" ht="15.75" hidden="1">
      <c r="A2024" s="134">
        <v>40</v>
      </c>
      <c r="B2024" s="147" t="s">
        <v>4684</v>
      </c>
      <c r="C2024" s="153" t="s">
        <v>503</v>
      </c>
      <c r="D2024" s="154" t="s">
        <v>1995</v>
      </c>
      <c r="E2024" s="133" t="s">
        <v>3670</v>
      </c>
      <c r="F2024" s="134" t="s">
        <v>220</v>
      </c>
      <c r="G2024" s="134"/>
      <c r="H2024" s="134" t="s">
        <v>454</v>
      </c>
      <c r="I2024" s="137"/>
      <c r="J2024" s="47" t="str">
        <f t="shared" si="31"/>
        <v>15</v>
      </c>
    </row>
    <row r="2025" spans="1:10" ht="15.75" hidden="1">
      <c r="A2025" s="134">
        <v>41</v>
      </c>
      <c r="B2025" s="147" t="s">
        <v>4685</v>
      </c>
      <c r="C2025" s="153" t="s">
        <v>2318</v>
      </c>
      <c r="D2025" s="154" t="s">
        <v>800</v>
      </c>
      <c r="E2025" s="133" t="s">
        <v>4686</v>
      </c>
      <c r="F2025" s="134" t="s">
        <v>220</v>
      </c>
      <c r="G2025" s="134"/>
      <c r="H2025" s="134" t="s">
        <v>454</v>
      </c>
      <c r="I2025" s="137"/>
      <c r="J2025" s="47" t="str">
        <f t="shared" si="31"/>
        <v>15</v>
      </c>
    </row>
    <row r="2026" spans="1:10" ht="15.75" hidden="1">
      <c r="A2026" s="134">
        <v>42</v>
      </c>
      <c r="B2026" s="147" t="s">
        <v>4687</v>
      </c>
      <c r="C2026" s="153" t="s">
        <v>471</v>
      </c>
      <c r="D2026" s="154" t="s">
        <v>800</v>
      </c>
      <c r="E2026" s="133" t="s">
        <v>3095</v>
      </c>
      <c r="F2026" s="134" t="s">
        <v>220</v>
      </c>
      <c r="G2026" s="134"/>
      <c r="H2026" s="134" t="s">
        <v>474</v>
      </c>
      <c r="I2026" s="137"/>
      <c r="J2026" s="47" t="str">
        <f t="shared" si="31"/>
        <v>15</v>
      </c>
    </row>
    <row r="2027" spans="1:10" ht="15.75" hidden="1">
      <c r="A2027" s="134">
        <v>43</v>
      </c>
      <c r="B2027" s="147" t="s">
        <v>4688</v>
      </c>
      <c r="C2027" s="153" t="s">
        <v>2941</v>
      </c>
      <c r="D2027" s="154" t="s">
        <v>809</v>
      </c>
      <c r="E2027" s="133" t="s">
        <v>4689</v>
      </c>
      <c r="F2027" s="134" t="s">
        <v>220</v>
      </c>
      <c r="G2027" s="134"/>
      <c r="H2027" s="134" t="s">
        <v>454</v>
      </c>
      <c r="I2027" s="137"/>
      <c r="J2027" s="47" t="str">
        <f t="shared" si="31"/>
        <v>15</v>
      </c>
    </row>
    <row r="2028" spans="1:10" ht="15.75" hidden="1">
      <c r="A2028" s="134">
        <v>44</v>
      </c>
      <c r="B2028" s="147" t="s">
        <v>4690</v>
      </c>
      <c r="C2028" s="153" t="s">
        <v>3168</v>
      </c>
      <c r="D2028" s="154" t="s">
        <v>623</v>
      </c>
      <c r="E2028" s="133" t="s">
        <v>4691</v>
      </c>
      <c r="F2028" s="134" t="s">
        <v>220</v>
      </c>
      <c r="G2028" s="134"/>
      <c r="H2028" s="134" t="s">
        <v>474</v>
      </c>
      <c r="I2028" s="137"/>
      <c r="J2028" s="47" t="str">
        <f t="shared" si="31"/>
        <v>15</v>
      </c>
    </row>
    <row r="2029" spans="1:10" ht="15.75" hidden="1">
      <c r="A2029" s="134">
        <v>45</v>
      </c>
      <c r="B2029" s="147" t="s">
        <v>4692</v>
      </c>
      <c r="C2029" s="153" t="s">
        <v>2603</v>
      </c>
      <c r="D2029" s="154" t="s">
        <v>631</v>
      </c>
      <c r="E2029" s="133" t="s">
        <v>1115</v>
      </c>
      <c r="F2029" s="134" t="s">
        <v>220</v>
      </c>
      <c r="G2029" s="134"/>
      <c r="H2029" s="134" t="s">
        <v>474</v>
      </c>
      <c r="I2029" s="137"/>
      <c r="J2029" s="47" t="str">
        <f t="shared" si="31"/>
        <v>15</v>
      </c>
    </row>
    <row r="2030" spans="1:10" ht="15.75" hidden="1">
      <c r="A2030" s="134">
        <v>46</v>
      </c>
      <c r="B2030" s="147" t="s">
        <v>4693</v>
      </c>
      <c r="C2030" s="153" t="s">
        <v>652</v>
      </c>
      <c r="D2030" s="154" t="s">
        <v>833</v>
      </c>
      <c r="E2030" s="133" t="s">
        <v>1177</v>
      </c>
      <c r="F2030" s="134" t="s">
        <v>220</v>
      </c>
      <c r="G2030" s="134"/>
      <c r="H2030" s="134" t="s">
        <v>474</v>
      </c>
      <c r="I2030" s="137"/>
      <c r="J2030" s="47" t="str">
        <f t="shared" si="31"/>
        <v>15</v>
      </c>
    </row>
    <row r="2031" spans="1:10" ht="15.75" hidden="1">
      <c r="A2031" s="134">
        <v>47</v>
      </c>
      <c r="B2031" s="147" t="s">
        <v>4694</v>
      </c>
      <c r="C2031" s="153" t="s">
        <v>4695</v>
      </c>
      <c r="D2031" s="154" t="s">
        <v>4696</v>
      </c>
      <c r="E2031" s="133" t="s">
        <v>3235</v>
      </c>
      <c r="F2031" s="134" t="s">
        <v>220</v>
      </c>
      <c r="G2031" s="134"/>
      <c r="H2031" s="134" t="s">
        <v>454</v>
      </c>
      <c r="I2031" s="137"/>
      <c r="J2031" s="47" t="str">
        <f t="shared" si="31"/>
        <v>15</v>
      </c>
    </row>
    <row r="2032" spans="1:10" ht="15.75" hidden="1">
      <c r="A2032" s="134">
        <v>48</v>
      </c>
      <c r="B2032" s="147" t="s">
        <v>4697</v>
      </c>
      <c r="C2032" s="153" t="s">
        <v>4698</v>
      </c>
      <c r="D2032" s="154" t="s">
        <v>644</v>
      </c>
      <c r="E2032" s="133" t="s">
        <v>1363</v>
      </c>
      <c r="F2032" s="134" t="s">
        <v>220</v>
      </c>
      <c r="G2032" s="134"/>
      <c r="H2032" s="134" t="s">
        <v>474</v>
      </c>
      <c r="I2032" s="137"/>
      <c r="J2032" s="47" t="str">
        <f t="shared" si="31"/>
        <v>15</v>
      </c>
    </row>
    <row r="2033" spans="1:10" ht="15.75" hidden="1">
      <c r="A2033" s="134">
        <v>49</v>
      </c>
      <c r="B2033" s="147" t="s">
        <v>4699</v>
      </c>
      <c r="C2033" s="153" t="s">
        <v>4700</v>
      </c>
      <c r="D2033" s="154" t="s">
        <v>650</v>
      </c>
      <c r="E2033" s="133" t="s">
        <v>1859</v>
      </c>
      <c r="F2033" s="134" t="s">
        <v>220</v>
      </c>
      <c r="G2033" s="134"/>
      <c r="H2033" s="134" t="s">
        <v>474</v>
      </c>
      <c r="I2033" s="137"/>
      <c r="J2033" s="47" t="str">
        <f t="shared" si="31"/>
        <v>15</v>
      </c>
    </row>
    <row r="2034" spans="1:10" ht="15.75" hidden="1">
      <c r="A2034" s="134">
        <v>50</v>
      </c>
      <c r="B2034" s="147" t="s">
        <v>4701</v>
      </c>
      <c r="C2034" s="153" t="s">
        <v>4702</v>
      </c>
      <c r="D2034" s="154" t="s">
        <v>4152</v>
      </c>
      <c r="E2034" s="133" t="s">
        <v>2550</v>
      </c>
      <c r="F2034" s="134" t="s">
        <v>220</v>
      </c>
      <c r="G2034" s="134" t="s">
        <v>2088</v>
      </c>
      <c r="H2034" s="134" t="s">
        <v>474</v>
      </c>
      <c r="I2034" s="138" t="s">
        <v>604</v>
      </c>
      <c r="J2034" s="47" t="str">
        <f t="shared" si="31"/>
        <v>15</v>
      </c>
    </row>
    <row r="2035" spans="1:10" ht="15.75" hidden="1">
      <c r="A2035" s="134">
        <v>51</v>
      </c>
      <c r="B2035" s="147" t="s">
        <v>4703</v>
      </c>
      <c r="C2035" s="153" t="s">
        <v>4704</v>
      </c>
      <c r="D2035" s="154" t="s">
        <v>850</v>
      </c>
      <c r="E2035" s="133" t="s">
        <v>2296</v>
      </c>
      <c r="F2035" s="134" t="s">
        <v>220</v>
      </c>
      <c r="G2035" s="134"/>
      <c r="H2035" s="134" t="s">
        <v>454</v>
      </c>
      <c r="I2035" s="137"/>
      <c r="J2035" s="47" t="str">
        <f t="shared" si="31"/>
        <v>15</v>
      </c>
    </row>
    <row r="2036" spans="1:10" ht="15.75" hidden="1">
      <c r="A2036" s="134">
        <v>52</v>
      </c>
      <c r="B2036" s="147" t="s">
        <v>4705</v>
      </c>
      <c r="C2036" s="153" t="s">
        <v>1220</v>
      </c>
      <c r="D2036" s="154" t="s">
        <v>850</v>
      </c>
      <c r="E2036" s="133" t="s">
        <v>961</v>
      </c>
      <c r="F2036" s="134" t="s">
        <v>220</v>
      </c>
      <c r="G2036" s="134"/>
      <c r="H2036" s="134" t="s">
        <v>474</v>
      </c>
      <c r="I2036" s="137"/>
      <c r="J2036" s="47" t="str">
        <f t="shared" si="31"/>
        <v>15</v>
      </c>
    </row>
    <row r="2037" spans="1:10" ht="15.75" hidden="1">
      <c r="A2037" s="134">
        <v>53</v>
      </c>
      <c r="B2037" s="147" t="s">
        <v>4706</v>
      </c>
      <c r="C2037" s="153" t="s">
        <v>4707</v>
      </c>
      <c r="D2037" s="154" t="s">
        <v>2517</v>
      </c>
      <c r="E2037" s="133" t="s">
        <v>533</v>
      </c>
      <c r="F2037" s="134" t="s">
        <v>220</v>
      </c>
      <c r="G2037" s="134"/>
      <c r="H2037" s="134" t="s">
        <v>474</v>
      </c>
      <c r="I2037" s="137"/>
      <c r="J2037" s="47" t="str">
        <f t="shared" si="31"/>
        <v>15</v>
      </c>
    </row>
    <row r="2038" spans="1:10" ht="15.75" hidden="1">
      <c r="A2038" s="134">
        <v>54</v>
      </c>
      <c r="B2038" s="147" t="s">
        <v>4708</v>
      </c>
      <c r="C2038" s="153" t="s">
        <v>471</v>
      </c>
      <c r="D2038" s="154" t="s">
        <v>656</v>
      </c>
      <c r="E2038" s="133" t="s">
        <v>2057</v>
      </c>
      <c r="F2038" s="134" t="s">
        <v>220</v>
      </c>
      <c r="G2038" s="134"/>
      <c r="H2038" s="134" t="s">
        <v>474</v>
      </c>
      <c r="I2038" s="137"/>
      <c r="J2038" s="47" t="str">
        <f t="shared" si="31"/>
        <v>15</v>
      </c>
    </row>
    <row r="2039" spans="1:10" ht="15.75" hidden="1">
      <c r="A2039" s="134">
        <v>55</v>
      </c>
      <c r="B2039" s="147" t="s">
        <v>4709</v>
      </c>
      <c r="C2039" s="153" t="s">
        <v>471</v>
      </c>
      <c r="D2039" s="154" t="s">
        <v>862</v>
      </c>
      <c r="E2039" s="133" t="s">
        <v>696</v>
      </c>
      <c r="F2039" s="134" t="s">
        <v>220</v>
      </c>
      <c r="G2039" s="134"/>
      <c r="H2039" s="134" t="s">
        <v>474</v>
      </c>
      <c r="I2039" s="137"/>
      <c r="J2039" s="47" t="str">
        <f t="shared" si="31"/>
        <v>15</v>
      </c>
    </row>
    <row r="2040" spans="1:10" ht="15.75" hidden="1">
      <c r="A2040" s="134">
        <v>56</v>
      </c>
      <c r="B2040" s="147" t="s">
        <v>4710</v>
      </c>
      <c r="C2040" s="153" t="s">
        <v>1507</v>
      </c>
      <c r="D2040" s="154" t="s">
        <v>1046</v>
      </c>
      <c r="E2040" s="133" t="s">
        <v>1565</v>
      </c>
      <c r="F2040" s="134" t="s">
        <v>220</v>
      </c>
      <c r="G2040" s="134"/>
      <c r="H2040" s="134" t="s">
        <v>474</v>
      </c>
      <c r="I2040" s="137"/>
      <c r="J2040" s="47" t="str">
        <f t="shared" si="31"/>
        <v>15</v>
      </c>
    </row>
    <row r="2041" spans="1:10" ht="15.75" hidden="1">
      <c r="A2041" s="134">
        <v>57</v>
      </c>
      <c r="B2041" s="147" t="s">
        <v>4711</v>
      </c>
      <c r="C2041" s="153" t="s">
        <v>4712</v>
      </c>
      <c r="D2041" s="154" t="s">
        <v>4713</v>
      </c>
      <c r="E2041" s="133" t="s">
        <v>834</v>
      </c>
      <c r="F2041" s="134" t="s">
        <v>220</v>
      </c>
      <c r="G2041" s="134"/>
      <c r="H2041" s="134" t="s">
        <v>454</v>
      </c>
      <c r="I2041" s="137"/>
      <c r="J2041" s="47" t="str">
        <f t="shared" si="31"/>
        <v>15</v>
      </c>
    </row>
    <row r="2042" spans="1:10" ht="15.75" hidden="1">
      <c r="A2042" s="134">
        <v>58</v>
      </c>
      <c r="B2042" s="147" t="s">
        <v>4714</v>
      </c>
      <c r="C2042" s="153" t="s">
        <v>556</v>
      </c>
      <c r="D2042" s="154" t="s">
        <v>1056</v>
      </c>
      <c r="E2042" s="133" t="s">
        <v>4715</v>
      </c>
      <c r="F2042" s="134" t="s">
        <v>220</v>
      </c>
      <c r="G2042" s="134"/>
      <c r="H2042" s="134" t="s">
        <v>474</v>
      </c>
      <c r="I2042" s="137"/>
      <c r="J2042" s="47" t="str">
        <f t="shared" si="31"/>
        <v>15</v>
      </c>
    </row>
    <row r="2043" spans="1:10" ht="15.75" hidden="1">
      <c r="A2043" s="134">
        <v>1</v>
      </c>
      <c r="B2043" s="147" t="s">
        <v>4716</v>
      </c>
      <c r="C2043" s="153" t="s">
        <v>4717</v>
      </c>
      <c r="D2043" s="154" t="s">
        <v>1225</v>
      </c>
      <c r="E2043" s="133" t="s">
        <v>772</v>
      </c>
      <c r="F2043" s="136" t="s">
        <v>4718</v>
      </c>
      <c r="G2043" s="134"/>
      <c r="H2043" s="134" t="s">
        <v>474</v>
      </c>
      <c r="I2043" s="137"/>
      <c r="J2043" s="47" t="str">
        <f t="shared" si="31"/>
        <v>15</v>
      </c>
    </row>
    <row r="2044" spans="1:10" ht="15.75" hidden="1">
      <c r="A2044" s="134">
        <v>2</v>
      </c>
      <c r="B2044" s="147" t="s">
        <v>4719</v>
      </c>
      <c r="C2044" s="153" t="s">
        <v>4720</v>
      </c>
      <c r="D2044" s="154" t="s">
        <v>460</v>
      </c>
      <c r="E2044" s="133" t="s">
        <v>1643</v>
      </c>
      <c r="F2044" s="134" t="s">
        <v>4718</v>
      </c>
      <c r="G2044" s="134"/>
      <c r="H2044" s="134" t="s">
        <v>474</v>
      </c>
      <c r="I2044" s="137"/>
      <c r="J2044" s="47" t="str">
        <f t="shared" si="31"/>
        <v>15</v>
      </c>
    </row>
    <row r="2045" spans="1:10" ht="15.75" hidden="1">
      <c r="A2045" s="134">
        <v>3</v>
      </c>
      <c r="B2045" s="147" t="s">
        <v>4721</v>
      </c>
      <c r="C2045" s="153" t="s">
        <v>4722</v>
      </c>
      <c r="D2045" s="154" t="s">
        <v>460</v>
      </c>
      <c r="E2045" s="133" t="s">
        <v>461</v>
      </c>
      <c r="F2045" s="134" t="s">
        <v>4718</v>
      </c>
      <c r="G2045" s="134" t="s">
        <v>2088</v>
      </c>
      <c r="H2045" s="134" t="s">
        <v>454</v>
      </c>
      <c r="I2045" s="137"/>
      <c r="J2045" s="47" t="str">
        <f t="shared" si="31"/>
        <v>15</v>
      </c>
    </row>
    <row r="2046" spans="1:10" ht="15.75" hidden="1">
      <c r="A2046" s="134">
        <v>4</v>
      </c>
      <c r="B2046" s="147" t="s">
        <v>4723</v>
      </c>
      <c r="C2046" s="153" t="s">
        <v>503</v>
      </c>
      <c r="D2046" s="154" t="s">
        <v>1518</v>
      </c>
      <c r="E2046" s="133" t="s">
        <v>668</v>
      </c>
      <c r="F2046" s="134" t="s">
        <v>4718</v>
      </c>
      <c r="G2046" s="134"/>
      <c r="H2046" s="134" t="s">
        <v>454</v>
      </c>
      <c r="I2046" s="137"/>
      <c r="J2046" s="47" t="str">
        <f t="shared" si="31"/>
        <v>15</v>
      </c>
    </row>
    <row r="2047" spans="1:10" ht="15.75" hidden="1">
      <c r="A2047" s="134">
        <v>5</v>
      </c>
      <c r="B2047" s="147" t="s">
        <v>4724</v>
      </c>
      <c r="C2047" s="153" t="s">
        <v>4725</v>
      </c>
      <c r="D2047" s="154" t="s">
        <v>1233</v>
      </c>
      <c r="E2047" s="133" t="s">
        <v>851</v>
      </c>
      <c r="F2047" s="134" t="s">
        <v>4718</v>
      </c>
      <c r="G2047" s="134"/>
      <c r="H2047" s="134" t="s">
        <v>474</v>
      </c>
      <c r="I2047" s="137"/>
      <c r="J2047" s="47" t="str">
        <f t="shared" si="31"/>
        <v>15</v>
      </c>
    </row>
    <row r="2048" spans="1:10" ht="15.75" hidden="1">
      <c r="A2048" s="134">
        <v>6</v>
      </c>
      <c r="B2048" s="147" t="s">
        <v>4726</v>
      </c>
      <c r="C2048" s="153" t="s">
        <v>4727</v>
      </c>
      <c r="D2048" s="154" t="s">
        <v>2533</v>
      </c>
      <c r="E2048" s="133" t="s">
        <v>4728</v>
      </c>
      <c r="F2048" s="134" t="s">
        <v>4718</v>
      </c>
      <c r="G2048" s="134"/>
      <c r="H2048" s="134" t="s">
        <v>454</v>
      </c>
      <c r="I2048" s="137"/>
      <c r="J2048" s="47" t="str">
        <f t="shared" si="31"/>
        <v>15</v>
      </c>
    </row>
    <row r="2049" spans="1:10" ht="15.75" hidden="1">
      <c r="A2049" s="134">
        <v>7</v>
      </c>
      <c r="B2049" s="147" t="s">
        <v>4729</v>
      </c>
      <c r="C2049" s="153" t="s">
        <v>659</v>
      </c>
      <c r="D2049" s="154" t="s">
        <v>1079</v>
      </c>
      <c r="E2049" s="133" t="s">
        <v>2082</v>
      </c>
      <c r="F2049" s="134" t="s">
        <v>4718</v>
      </c>
      <c r="G2049" s="134"/>
      <c r="H2049" s="134" t="s">
        <v>474</v>
      </c>
      <c r="I2049" s="137"/>
      <c r="J2049" s="47" t="str">
        <f t="shared" si="31"/>
        <v>15</v>
      </c>
    </row>
    <row r="2050" spans="1:10" ht="15.75" hidden="1">
      <c r="A2050" s="134">
        <v>8</v>
      </c>
      <c r="B2050" s="147" t="s">
        <v>4730</v>
      </c>
      <c r="C2050" s="153" t="s">
        <v>4731</v>
      </c>
      <c r="D2050" s="154" t="s">
        <v>1088</v>
      </c>
      <c r="E2050" s="133" t="s">
        <v>2841</v>
      </c>
      <c r="F2050" s="134" t="s">
        <v>4718</v>
      </c>
      <c r="G2050" s="134"/>
      <c r="H2050" s="134" t="s">
        <v>474</v>
      </c>
      <c r="I2050" s="137"/>
      <c r="J2050" s="47" t="str">
        <f t="shared" si="31"/>
        <v>15</v>
      </c>
    </row>
    <row r="2051" spans="1:10" ht="15.75" hidden="1">
      <c r="A2051" s="134">
        <v>9</v>
      </c>
      <c r="B2051" s="147" t="s">
        <v>4732</v>
      </c>
      <c r="C2051" s="153" t="s">
        <v>832</v>
      </c>
      <c r="D2051" s="154" t="s">
        <v>1088</v>
      </c>
      <c r="E2051" s="133" t="s">
        <v>2031</v>
      </c>
      <c r="F2051" s="134" t="s">
        <v>4718</v>
      </c>
      <c r="G2051" s="134"/>
      <c r="H2051" s="134" t="s">
        <v>474</v>
      </c>
      <c r="I2051" s="137"/>
      <c r="J2051" s="47" t="str">
        <f t="shared" ref="J2051:J2114" si="32">LEFT(F2051,2)</f>
        <v>15</v>
      </c>
    </row>
    <row r="2052" spans="1:10" ht="15.75" hidden="1">
      <c r="A2052" s="134">
        <v>10</v>
      </c>
      <c r="B2052" s="147" t="s">
        <v>4733</v>
      </c>
      <c r="C2052" s="153" t="s">
        <v>1188</v>
      </c>
      <c r="D2052" s="154" t="s">
        <v>710</v>
      </c>
      <c r="E2052" s="133" t="s">
        <v>1246</v>
      </c>
      <c r="F2052" s="134" t="s">
        <v>4718</v>
      </c>
      <c r="G2052" s="134"/>
      <c r="H2052" s="134" t="s">
        <v>474</v>
      </c>
      <c r="I2052" s="137"/>
      <c r="J2052" s="47" t="str">
        <f t="shared" si="32"/>
        <v>15</v>
      </c>
    </row>
    <row r="2053" spans="1:10" ht="15.75" hidden="1">
      <c r="A2053" s="134">
        <v>11</v>
      </c>
      <c r="B2053" s="147" t="s">
        <v>4734</v>
      </c>
      <c r="C2053" s="153" t="s">
        <v>4735</v>
      </c>
      <c r="D2053" s="154" t="s">
        <v>1820</v>
      </c>
      <c r="E2053" s="133" t="s">
        <v>4637</v>
      </c>
      <c r="F2053" s="134" t="s">
        <v>4718</v>
      </c>
      <c r="G2053" s="134"/>
      <c r="H2053" s="134" t="s">
        <v>454</v>
      </c>
      <c r="I2053" s="137"/>
      <c r="J2053" s="47" t="str">
        <f t="shared" si="32"/>
        <v>15</v>
      </c>
    </row>
    <row r="2054" spans="1:10" ht="15.75" hidden="1">
      <c r="A2054" s="134">
        <v>12</v>
      </c>
      <c r="B2054" s="147" t="s">
        <v>4736</v>
      </c>
      <c r="C2054" s="153" t="s">
        <v>1220</v>
      </c>
      <c r="D2054" s="154" t="s">
        <v>497</v>
      </c>
      <c r="E2054" s="133" t="s">
        <v>676</v>
      </c>
      <c r="F2054" s="134" t="s">
        <v>4718</v>
      </c>
      <c r="G2054" s="134"/>
      <c r="H2054" s="134" t="s">
        <v>474</v>
      </c>
      <c r="I2054" s="137"/>
      <c r="J2054" s="47" t="str">
        <f t="shared" si="32"/>
        <v>15</v>
      </c>
    </row>
    <row r="2055" spans="1:10" ht="15.75" hidden="1">
      <c r="A2055" s="134">
        <v>13</v>
      </c>
      <c r="B2055" s="147" t="s">
        <v>4737</v>
      </c>
      <c r="C2055" s="153" t="s">
        <v>927</v>
      </c>
      <c r="D2055" s="154" t="s">
        <v>532</v>
      </c>
      <c r="E2055" s="133" t="s">
        <v>922</v>
      </c>
      <c r="F2055" s="134" t="s">
        <v>4718</v>
      </c>
      <c r="G2055" s="134"/>
      <c r="H2055" s="134" t="s">
        <v>474</v>
      </c>
      <c r="I2055" s="137"/>
      <c r="J2055" s="47" t="str">
        <f t="shared" si="32"/>
        <v>15</v>
      </c>
    </row>
    <row r="2056" spans="1:10" ht="15.75" hidden="1">
      <c r="A2056" s="134">
        <v>14</v>
      </c>
      <c r="B2056" s="147" t="s">
        <v>4738</v>
      </c>
      <c r="C2056" s="153" t="s">
        <v>3581</v>
      </c>
      <c r="D2056" s="154" t="s">
        <v>4739</v>
      </c>
      <c r="E2056" s="133" t="s">
        <v>2432</v>
      </c>
      <c r="F2056" s="134" t="s">
        <v>4718</v>
      </c>
      <c r="G2056" s="134"/>
      <c r="H2056" s="134" t="s">
        <v>474</v>
      </c>
      <c r="I2056" s="137"/>
      <c r="J2056" s="47" t="str">
        <f t="shared" si="32"/>
        <v>15</v>
      </c>
    </row>
    <row r="2057" spans="1:10" ht="15.75" hidden="1">
      <c r="A2057" s="134">
        <v>15</v>
      </c>
      <c r="B2057" s="147" t="s">
        <v>4740</v>
      </c>
      <c r="C2057" s="153" t="s">
        <v>857</v>
      </c>
      <c r="D2057" s="154" t="s">
        <v>536</v>
      </c>
      <c r="E2057" s="133" t="s">
        <v>4589</v>
      </c>
      <c r="F2057" s="134" t="s">
        <v>4718</v>
      </c>
      <c r="G2057" s="134"/>
      <c r="H2057" s="134" t="s">
        <v>474</v>
      </c>
      <c r="I2057" s="137"/>
      <c r="J2057" s="47" t="str">
        <f t="shared" si="32"/>
        <v>15</v>
      </c>
    </row>
    <row r="2058" spans="1:10" ht="15.75" hidden="1">
      <c r="A2058" s="134">
        <v>16</v>
      </c>
      <c r="B2058" s="147" t="s">
        <v>4741</v>
      </c>
      <c r="C2058" s="153" t="s">
        <v>4742</v>
      </c>
      <c r="D2058" s="154" t="s">
        <v>536</v>
      </c>
      <c r="E2058" s="133" t="s">
        <v>4743</v>
      </c>
      <c r="F2058" s="134" t="s">
        <v>4718</v>
      </c>
      <c r="G2058" s="134"/>
      <c r="H2058" s="134" t="s">
        <v>474</v>
      </c>
      <c r="I2058" s="137"/>
      <c r="J2058" s="47" t="str">
        <f t="shared" si="32"/>
        <v>15</v>
      </c>
    </row>
    <row r="2059" spans="1:10" ht="15.75" hidden="1">
      <c r="A2059" s="134">
        <v>17</v>
      </c>
      <c r="B2059" s="147" t="s">
        <v>4744</v>
      </c>
      <c r="C2059" s="153" t="s">
        <v>4745</v>
      </c>
      <c r="D2059" s="154" t="s">
        <v>543</v>
      </c>
      <c r="E2059" s="133" t="s">
        <v>4746</v>
      </c>
      <c r="F2059" s="134" t="s">
        <v>4718</v>
      </c>
      <c r="G2059" s="134"/>
      <c r="H2059" s="134" t="s">
        <v>474</v>
      </c>
      <c r="I2059" s="137"/>
      <c r="J2059" s="47" t="str">
        <f t="shared" si="32"/>
        <v>15</v>
      </c>
    </row>
    <row r="2060" spans="1:10" ht="15.75" hidden="1">
      <c r="A2060" s="134">
        <v>18</v>
      </c>
      <c r="B2060" s="147" t="s">
        <v>4747</v>
      </c>
      <c r="C2060" s="153" t="s">
        <v>655</v>
      </c>
      <c r="D2060" s="154" t="s">
        <v>543</v>
      </c>
      <c r="E2060" s="133" t="s">
        <v>1246</v>
      </c>
      <c r="F2060" s="134" t="s">
        <v>4718</v>
      </c>
      <c r="G2060" s="134"/>
      <c r="H2060" s="134" t="s">
        <v>454</v>
      </c>
      <c r="I2060" s="137"/>
      <c r="J2060" s="47" t="str">
        <f t="shared" si="32"/>
        <v>15</v>
      </c>
    </row>
    <row r="2061" spans="1:10" ht="15.75" hidden="1">
      <c r="A2061" s="134">
        <v>19</v>
      </c>
      <c r="B2061" s="147" t="s">
        <v>4748</v>
      </c>
      <c r="C2061" s="153" t="s">
        <v>4749</v>
      </c>
      <c r="D2061" s="154" t="s">
        <v>4320</v>
      </c>
      <c r="E2061" s="133" t="s">
        <v>4750</v>
      </c>
      <c r="F2061" s="134" t="s">
        <v>4718</v>
      </c>
      <c r="G2061" s="134" t="s">
        <v>2088</v>
      </c>
      <c r="H2061" s="134" t="s">
        <v>474</v>
      </c>
      <c r="I2061" s="137"/>
      <c r="J2061" s="47" t="str">
        <f t="shared" si="32"/>
        <v>15</v>
      </c>
    </row>
    <row r="2062" spans="1:10" ht="15.75" hidden="1">
      <c r="A2062" s="134">
        <v>20</v>
      </c>
      <c r="B2062" s="147" t="s">
        <v>4751</v>
      </c>
      <c r="C2062" s="153" t="s">
        <v>1409</v>
      </c>
      <c r="D2062" s="154" t="s">
        <v>941</v>
      </c>
      <c r="E2062" s="133" t="s">
        <v>1655</v>
      </c>
      <c r="F2062" s="134" t="s">
        <v>4718</v>
      </c>
      <c r="G2062" s="134"/>
      <c r="H2062" s="134" t="s">
        <v>474</v>
      </c>
      <c r="I2062" s="137"/>
      <c r="J2062" s="47" t="str">
        <f t="shared" si="32"/>
        <v>15</v>
      </c>
    </row>
    <row r="2063" spans="1:10" ht="15.75" hidden="1">
      <c r="A2063" s="134">
        <v>21</v>
      </c>
      <c r="B2063" s="147" t="s">
        <v>4752</v>
      </c>
      <c r="C2063" s="153" t="s">
        <v>4753</v>
      </c>
      <c r="D2063" s="154" t="s">
        <v>565</v>
      </c>
      <c r="E2063" s="133" t="s">
        <v>4754</v>
      </c>
      <c r="F2063" s="134" t="s">
        <v>4718</v>
      </c>
      <c r="G2063" s="134"/>
      <c r="H2063" s="134" t="s">
        <v>474</v>
      </c>
      <c r="I2063" s="137"/>
      <c r="J2063" s="47" t="str">
        <f t="shared" si="32"/>
        <v>15</v>
      </c>
    </row>
    <row r="2064" spans="1:10" ht="15.75" hidden="1">
      <c r="A2064" s="134">
        <v>22</v>
      </c>
      <c r="B2064" s="147" t="s">
        <v>4755</v>
      </c>
      <c r="C2064" s="153" t="s">
        <v>4756</v>
      </c>
      <c r="D2064" s="154" t="s">
        <v>4757</v>
      </c>
      <c r="E2064" s="133" t="s">
        <v>1609</v>
      </c>
      <c r="F2064" s="134" t="s">
        <v>4718</v>
      </c>
      <c r="G2064" s="134"/>
      <c r="H2064" s="134" t="s">
        <v>474</v>
      </c>
      <c r="I2064" s="137"/>
      <c r="J2064" s="47" t="str">
        <f t="shared" si="32"/>
        <v>15</v>
      </c>
    </row>
    <row r="2065" spans="1:10" ht="15.75" hidden="1">
      <c r="A2065" s="134">
        <v>23</v>
      </c>
      <c r="B2065" s="147" t="s">
        <v>4758</v>
      </c>
      <c r="C2065" s="153" t="s">
        <v>4759</v>
      </c>
      <c r="D2065" s="154" t="s">
        <v>745</v>
      </c>
      <c r="E2065" s="133" t="s">
        <v>1001</v>
      </c>
      <c r="F2065" s="134" t="s">
        <v>4718</v>
      </c>
      <c r="G2065" s="134"/>
      <c r="H2065" s="134" t="s">
        <v>474</v>
      </c>
      <c r="I2065" s="137"/>
      <c r="J2065" s="47" t="str">
        <f t="shared" si="32"/>
        <v>15</v>
      </c>
    </row>
    <row r="2066" spans="1:10" ht="15.75" hidden="1">
      <c r="A2066" s="134">
        <v>24</v>
      </c>
      <c r="B2066" s="147" t="s">
        <v>4760</v>
      </c>
      <c r="C2066" s="153" t="s">
        <v>1992</v>
      </c>
      <c r="D2066" s="154" t="s">
        <v>759</v>
      </c>
      <c r="E2066" s="133" t="s">
        <v>4761</v>
      </c>
      <c r="F2066" s="134" t="s">
        <v>4718</v>
      </c>
      <c r="G2066" s="134"/>
      <c r="H2066" s="134" t="s">
        <v>454</v>
      </c>
      <c r="I2066" s="137"/>
      <c r="J2066" s="47" t="str">
        <f t="shared" si="32"/>
        <v>15</v>
      </c>
    </row>
    <row r="2067" spans="1:10" ht="15.75" hidden="1">
      <c r="A2067" s="134">
        <v>25</v>
      </c>
      <c r="B2067" s="147" t="s">
        <v>4762</v>
      </c>
      <c r="C2067" s="153" t="s">
        <v>4763</v>
      </c>
      <c r="D2067" s="154" t="s">
        <v>763</v>
      </c>
      <c r="E2067" s="133" t="s">
        <v>1134</v>
      </c>
      <c r="F2067" s="134" t="s">
        <v>4718</v>
      </c>
      <c r="G2067" s="134"/>
      <c r="H2067" s="134" t="s">
        <v>474</v>
      </c>
      <c r="I2067" s="137"/>
      <c r="J2067" s="47" t="str">
        <f t="shared" si="32"/>
        <v>15</v>
      </c>
    </row>
    <row r="2068" spans="1:10" ht="15.75" hidden="1">
      <c r="A2068" s="134">
        <v>26</v>
      </c>
      <c r="B2068" s="147" t="s">
        <v>4764</v>
      </c>
      <c r="C2068" s="153" t="s">
        <v>4765</v>
      </c>
      <c r="D2068" s="154" t="s">
        <v>1979</v>
      </c>
      <c r="E2068" s="133" t="s">
        <v>3202</v>
      </c>
      <c r="F2068" s="134" t="s">
        <v>4718</v>
      </c>
      <c r="G2068" s="134" t="s">
        <v>2088</v>
      </c>
      <c r="H2068" s="134" t="s">
        <v>454</v>
      </c>
      <c r="I2068" s="138" t="s">
        <v>483</v>
      </c>
      <c r="J2068" s="47" t="str">
        <f t="shared" si="32"/>
        <v>15</v>
      </c>
    </row>
    <row r="2069" spans="1:10" ht="15.75" hidden="1">
      <c r="A2069" s="134">
        <v>27</v>
      </c>
      <c r="B2069" s="147" t="s">
        <v>4766</v>
      </c>
      <c r="C2069" s="153" t="s">
        <v>1842</v>
      </c>
      <c r="D2069" s="154" t="s">
        <v>771</v>
      </c>
      <c r="E2069" s="133" t="s">
        <v>2586</v>
      </c>
      <c r="F2069" s="134" t="s">
        <v>4718</v>
      </c>
      <c r="G2069" s="135" t="s">
        <v>604</v>
      </c>
      <c r="H2069" s="134" t="s">
        <v>454</v>
      </c>
      <c r="I2069" s="137"/>
      <c r="J2069" s="47" t="str">
        <f t="shared" si="32"/>
        <v>15</v>
      </c>
    </row>
    <row r="2070" spans="1:10" ht="15.75" hidden="1">
      <c r="A2070" s="134">
        <v>28</v>
      </c>
      <c r="B2070" s="147" t="s">
        <v>4767</v>
      </c>
      <c r="C2070" s="153" t="s">
        <v>4768</v>
      </c>
      <c r="D2070" s="154" t="s">
        <v>775</v>
      </c>
      <c r="E2070" s="133" t="s">
        <v>4769</v>
      </c>
      <c r="F2070" s="134" t="s">
        <v>4718</v>
      </c>
      <c r="G2070" s="134"/>
      <c r="H2070" s="134" t="s">
        <v>454</v>
      </c>
      <c r="I2070" s="137"/>
      <c r="J2070" s="47" t="str">
        <f t="shared" si="32"/>
        <v>15</v>
      </c>
    </row>
    <row r="2071" spans="1:10" ht="15.75" hidden="1">
      <c r="A2071" s="134">
        <v>29</v>
      </c>
      <c r="B2071" s="147" t="s">
        <v>4770</v>
      </c>
      <c r="C2071" s="153" t="s">
        <v>471</v>
      </c>
      <c r="D2071" s="154" t="s">
        <v>1990</v>
      </c>
      <c r="E2071" s="133" t="s">
        <v>2280</v>
      </c>
      <c r="F2071" s="134" t="s">
        <v>4718</v>
      </c>
      <c r="G2071" s="134"/>
      <c r="H2071" s="134" t="s">
        <v>474</v>
      </c>
      <c r="I2071" s="137"/>
      <c r="J2071" s="47" t="str">
        <f t="shared" si="32"/>
        <v>15</v>
      </c>
    </row>
    <row r="2072" spans="1:10" ht="15.75" hidden="1">
      <c r="A2072" s="134">
        <v>30</v>
      </c>
      <c r="B2072" s="147" t="s">
        <v>4771</v>
      </c>
      <c r="C2072" s="153" t="s">
        <v>1301</v>
      </c>
      <c r="D2072" s="154" t="s">
        <v>602</v>
      </c>
      <c r="E2072" s="133" t="s">
        <v>3857</v>
      </c>
      <c r="F2072" s="134" t="s">
        <v>4718</v>
      </c>
      <c r="G2072" s="134"/>
      <c r="H2072" s="134" t="s">
        <v>474</v>
      </c>
      <c r="I2072" s="137"/>
      <c r="J2072" s="47" t="str">
        <f t="shared" si="32"/>
        <v>15</v>
      </c>
    </row>
    <row r="2073" spans="1:10" ht="15.75" hidden="1">
      <c r="A2073" s="134">
        <v>31</v>
      </c>
      <c r="B2073" s="147" t="s">
        <v>4772</v>
      </c>
      <c r="C2073" s="153" t="s">
        <v>2556</v>
      </c>
      <c r="D2073" s="154" t="s">
        <v>985</v>
      </c>
      <c r="E2073" s="133" t="s">
        <v>1851</v>
      </c>
      <c r="F2073" s="134" t="s">
        <v>4718</v>
      </c>
      <c r="G2073" s="134"/>
      <c r="H2073" s="134" t="s">
        <v>454</v>
      </c>
      <c r="I2073" s="137"/>
      <c r="J2073" s="47" t="str">
        <f t="shared" si="32"/>
        <v>15</v>
      </c>
    </row>
    <row r="2074" spans="1:10" ht="15.75" hidden="1">
      <c r="A2074" s="134">
        <v>32</v>
      </c>
      <c r="B2074" s="147" t="s">
        <v>4773</v>
      </c>
      <c r="C2074" s="153" t="s">
        <v>1482</v>
      </c>
      <c r="D2074" s="154" t="s">
        <v>1325</v>
      </c>
      <c r="E2074" s="133" t="s">
        <v>1762</v>
      </c>
      <c r="F2074" s="134" t="s">
        <v>4718</v>
      </c>
      <c r="G2074" s="134"/>
      <c r="H2074" s="134" t="s">
        <v>474</v>
      </c>
      <c r="I2074" s="137"/>
      <c r="J2074" s="47" t="str">
        <f t="shared" si="32"/>
        <v>15</v>
      </c>
    </row>
    <row r="2075" spans="1:10" ht="15.75" hidden="1">
      <c r="A2075" s="134">
        <v>33</v>
      </c>
      <c r="B2075" s="147" t="s">
        <v>4774</v>
      </c>
      <c r="C2075" s="153" t="s">
        <v>1203</v>
      </c>
      <c r="D2075" s="154" t="s">
        <v>800</v>
      </c>
      <c r="E2075" s="133" t="s">
        <v>894</v>
      </c>
      <c r="F2075" s="134" t="s">
        <v>4718</v>
      </c>
      <c r="G2075" s="135" t="s">
        <v>43</v>
      </c>
      <c r="H2075" s="134" t="s">
        <v>474</v>
      </c>
      <c r="I2075" s="137"/>
      <c r="J2075" s="47" t="str">
        <f t="shared" si="32"/>
        <v>15</v>
      </c>
    </row>
    <row r="2076" spans="1:10" ht="15.75" hidden="1">
      <c r="A2076" s="134">
        <v>34</v>
      </c>
      <c r="B2076" s="147" t="s">
        <v>4775</v>
      </c>
      <c r="C2076" s="153" t="s">
        <v>4776</v>
      </c>
      <c r="D2076" s="154" t="s">
        <v>611</v>
      </c>
      <c r="E2076" s="133" t="s">
        <v>4777</v>
      </c>
      <c r="F2076" s="134" t="s">
        <v>4718</v>
      </c>
      <c r="G2076" s="134"/>
      <c r="H2076" s="134" t="s">
        <v>454</v>
      </c>
      <c r="I2076" s="137"/>
      <c r="J2076" s="47" t="str">
        <f t="shared" si="32"/>
        <v>15</v>
      </c>
    </row>
    <row r="2077" spans="1:10" ht="15.75" hidden="1">
      <c r="A2077" s="134">
        <v>35</v>
      </c>
      <c r="B2077" s="147" t="s">
        <v>4778</v>
      </c>
      <c r="C2077" s="153" t="s">
        <v>1873</v>
      </c>
      <c r="D2077" s="154" t="s">
        <v>611</v>
      </c>
      <c r="E2077" s="133" t="s">
        <v>547</v>
      </c>
      <c r="F2077" s="134" t="s">
        <v>4718</v>
      </c>
      <c r="G2077" s="134"/>
      <c r="H2077" s="134" t="s">
        <v>474</v>
      </c>
      <c r="I2077" s="137"/>
      <c r="J2077" s="47" t="str">
        <f t="shared" si="32"/>
        <v>15</v>
      </c>
    </row>
    <row r="2078" spans="1:10" ht="15.75" hidden="1">
      <c r="A2078" s="134">
        <v>36</v>
      </c>
      <c r="B2078" s="147" t="s">
        <v>4779</v>
      </c>
      <c r="C2078" s="153" t="s">
        <v>4780</v>
      </c>
      <c r="D2078" s="154" t="s">
        <v>615</v>
      </c>
      <c r="E2078" s="133" t="s">
        <v>1112</v>
      </c>
      <c r="F2078" s="134" t="s">
        <v>4718</v>
      </c>
      <c r="G2078" s="134"/>
      <c r="H2078" s="134" t="s">
        <v>474</v>
      </c>
      <c r="I2078" s="137"/>
      <c r="J2078" s="47" t="str">
        <f t="shared" si="32"/>
        <v>15</v>
      </c>
    </row>
    <row r="2079" spans="1:10" ht="15.75" hidden="1">
      <c r="A2079" s="134">
        <v>37</v>
      </c>
      <c r="B2079" s="147" t="s">
        <v>4781</v>
      </c>
      <c r="C2079" s="153" t="s">
        <v>1776</v>
      </c>
      <c r="D2079" s="154" t="s">
        <v>615</v>
      </c>
      <c r="E2079" s="133" t="s">
        <v>1336</v>
      </c>
      <c r="F2079" s="134" t="s">
        <v>4718</v>
      </c>
      <c r="G2079" s="134"/>
      <c r="H2079" s="134" t="s">
        <v>454</v>
      </c>
      <c r="I2079" s="137"/>
      <c r="J2079" s="47" t="str">
        <f t="shared" si="32"/>
        <v>15</v>
      </c>
    </row>
    <row r="2080" spans="1:10" ht="15.75" hidden="1">
      <c r="A2080" s="134">
        <v>38</v>
      </c>
      <c r="B2080" s="147" t="s">
        <v>4782</v>
      </c>
      <c r="C2080" s="153" t="s">
        <v>4783</v>
      </c>
      <c r="D2080" s="154" t="s">
        <v>619</v>
      </c>
      <c r="E2080" s="133" t="s">
        <v>3067</v>
      </c>
      <c r="F2080" s="134" t="s">
        <v>4718</v>
      </c>
      <c r="G2080" s="134"/>
      <c r="H2080" s="134" t="s">
        <v>474</v>
      </c>
      <c r="I2080" s="137"/>
      <c r="J2080" s="47" t="str">
        <f t="shared" si="32"/>
        <v>15</v>
      </c>
    </row>
    <row r="2081" spans="1:10" ht="15.75" hidden="1">
      <c r="A2081" s="134">
        <v>39</v>
      </c>
      <c r="B2081" s="147" t="s">
        <v>4784</v>
      </c>
      <c r="C2081" s="153" t="s">
        <v>485</v>
      </c>
      <c r="D2081" s="154" t="s">
        <v>627</v>
      </c>
      <c r="E2081" s="133" t="s">
        <v>776</v>
      </c>
      <c r="F2081" s="134" t="s">
        <v>4718</v>
      </c>
      <c r="G2081" s="134"/>
      <c r="H2081" s="134" t="s">
        <v>474</v>
      </c>
      <c r="I2081" s="137"/>
      <c r="J2081" s="47" t="str">
        <f t="shared" si="32"/>
        <v>15</v>
      </c>
    </row>
    <row r="2082" spans="1:10" ht="15.75" hidden="1">
      <c r="A2082" s="134">
        <v>40</v>
      </c>
      <c r="B2082" s="147" t="s">
        <v>4785</v>
      </c>
      <c r="C2082" s="153" t="s">
        <v>4786</v>
      </c>
      <c r="D2082" s="154" t="s">
        <v>4787</v>
      </c>
      <c r="E2082" s="133" t="s">
        <v>2255</v>
      </c>
      <c r="F2082" s="134" t="s">
        <v>4718</v>
      </c>
      <c r="G2082" s="134"/>
      <c r="H2082" s="134" t="s">
        <v>454</v>
      </c>
      <c r="I2082" s="137"/>
      <c r="J2082" s="47" t="str">
        <f t="shared" si="32"/>
        <v>15</v>
      </c>
    </row>
    <row r="2083" spans="1:10" ht="15.75" hidden="1">
      <c r="A2083" s="134">
        <v>41</v>
      </c>
      <c r="B2083" s="147" t="s">
        <v>4788</v>
      </c>
      <c r="C2083" s="153" t="s">
        <v>1117</v>
      </c>
      <c r="D2083" s="154" t="s">
        <v>1630</v>
      </c>
      <c r="E2083" s="133" t="s">
        <v>628</v>
      </c>
      <c r="F2083" s="134" t="s">
        <v>4718</v>
      </c>
      <c r="G2083" s="134"/>
      <c r="H2083" s="134" t="s">
        <v>474</v>
      </c>
      <c r="I2083" s="137"/>
      <c r="J2083" s="47" t="str">
        <f t="shared" si="32"/>
        <v>15</v>
      </c>
    </row>
    <row r="2084" spans="1:10" ht="15.75" hidden="1">
      <c r="A2084" s="134">
        <v>42</v>
      </c>
      <c r="B2084" s="147" t="s">
        <v>4789</v>
      </c>
      <c r="C2084" s="153" t="s">
        <v>4790</v>
      </c>
      <c r="D2084" s="154" t="s">
        <v>837</v>
      </c>
      <c r="E2084" s="133" t="s">
        <v>2841</v>
      </c>
      <c r="F2084" s="134" t="s">
        <v>4718</v>
      </c>
      <c r="G2084" s="134"/>
      <c r="H2084" s="134" t="s">
        <v>454</v>
      </c>
      <c r="I2084" s="137"/>
      <c r="J2084" s="47" t="str">
        <f t="shared" si="32"/>
        <v>15</v>
      </c>
    </row>
    <row r="2085" spans="1:10" ht="15.75" hidden="1">
      <c r="A2085" s="134">
        <v>43</v>
      </c>
      <c r="B2085" s="147" t="s">
        <v>4791</v>
      </c>
      <c r="C2085" s="153" t="s">
        <v>4792</v>
      </c>
      <c r="D2085" s="154" t="s">
        <v>837</v>
      </c>
      <c r="E2085" s="133" t="s">
        <v>4686</v>
      </c>
      <c r="F2085" s="134" t="s">
        <v>4718</v>
      </c>
      <c r="G2085" s="134"/>
      <c r="H2085" s="134" t="s">
        <v>474</v>
      </c>
      <c r="I2085" s="137"/>
      <c r="J2085" s="47" t="str">
        <f t="shared" si="32"/>
        <v>15</v>
      </c>
    </row>
    <row r="2086" spans="1:10" ht="15.75" hidden="1">
      <c r="A2086" s="134">
        <v>44</v>
      </c>
      <c r="B2086" s="147" t="s">
        <v>4793</v>
      </c>
      <c r="C2086" s="153" t="s">
        <v>4794</v>
      </c>
      <c r="D2086" s="154" t="s">
        <v>2116</v>
      </c>
      <c r="E2086" s="133" t="s">
        <v>1547</v>
      </c>
      <c r="F2086" s="134" t="s">
        <v>4718</v>
      </c>
      <c r="G2086" s="134"/>
      <c r="H2086" s="134" t="s">
        <v>454</v>
      </c>
      <c r="I2086" s="138" t="s">
        <v>4795</v>
      </c>
      <c r="J2086" s="47" t="str">
        <f t="shared" si="32"/>
        <v>15</v>
      </c>
    </row>
    <row r="2087" spans="1:10" ht="15.75" hidden="1">
      <c r="A2087" s="134">
        <v>45</v>
      </c>
      <c r="B2087" s="147" t="s">
        <v>4796</v>
      </c>
      <c r="C2087" s="153" t="s">
        <v>1842</v>
      </c>
      <c r="D2087" s="154" t="s">
        <v>840</v>
      </c>
      <c r="E2087" s="133" t="s">
        <v>673</v>
      </c>
      <c r="F2087" s="134" t="s">
        <v>4718</v>
      </c>
      <c r="G2087" s="134"/>
      <c r="H2087" s="134" t="s">
        <v>454</v>
      </c>
      <c r="I2087" s="137"/>
      <c r="J2087" s="47" t="str">
        <f t="shared" si="32"/>
        <v>15</v>
      </c>
    </row>
    <row r="2088" spans="1:10" ht="15.75" hidden="1">
      <c r="A2088" s="134">
        <v>46</v>
      </c>
      <c r="B2088" s="147" t="s">
        <v>4797</v>
      </c>
      <c r="C2088" s="153" t="s">
        <v>1276</v>
      </c>
      <c r="D2088" s="154" t="s">
        <v>840</v>
      </c>
      <c r="E2088" s="133" t="s">
        <v>1735</v>
      </c>
      <c r="F2088" s="134" t="s">
        <v>4718</v>
      </c>
      <c r="G2088" s="134"/>
      <c r="H2088" s="134" t="s">
        <v>474</v>
      </c>
      <c r="I2088" s="137"/>
      <c r="J2088" s="47" t="str">
        <f t="shared" si="32"/>
        <v>15</v>
      </c>
    </row>
    <row r="2089" spans="1:10" ht="15.75" hidden="1">
      <c r="A2089" s="134">
        <v>47</v>
      </c>
      <c r="B2089" s="147" t="s">
        <v>4798</v>
      </c>
      <c r="C2089" s="153" t="s">
        <v>471</v>
      </c>
      <c r="D2089" s="154" t="s">
        <v>840</v>
      </c>
      <c r="E2089" s="133" t="s">
        <v>1649</v>
      </c>
      <c r="F2089" s="134" t="s">
        <v>4718</v>
      </c>
      <c r="G2089" s="134"/>
      <c r="H2089" s="134" t="s">
        <v>474</v>
      </c>
      <c r="I2089" s="138" t="s">
        <v>2802</v>
      </c>
      <c r="J2089" s="47" t="str">
        <f t="shared" si="32"/>
        <v>15</v>
      </c>
    </row>
    <row r="2090" spans="1:10" ht="15.75" hidden="1">
      <c r="A2090" s="134">
        <v>48</v>
      </c>
      <c r="B2090" s="147" t="s">
        <v>4799</v>
      </c>
      <c r="C2090" s="153" t="s">
        <v>4800</v>
      </c>
      <c r="D2090" s="154" t="s">
        <v>840</v>
      </c>
      <c r="E2090" s="133" t="s">
        <v>4801</v>
      </c>
      <c r="F2090" s="134" t="s">
        <v>4718</v>
      </c>
      <c r="G2090" s="134"/>
      <c r="H2090" s="134" t="s">
        <v>474</v>
      </c>
      <c r="I2090" s="137"/>
      <c r="J2090" s="47" t="str">
        <f t="shared" si="32"/>
        <v>15</v>
      </c>
    </row>
    <row r="2091" spans="1:10" ht="15.75" hidden="1">
      <c r="A2091" s="134">
        <v>49</v>
      </c>
      <c r="B2091" s="147" t="s">
        <v>4802</v>
      </c>
      <c r="C2091" s="153" t="s">
        <v>4803</v>
      </c>
      <c r="D2091" s="154" t="s">
        <v>840</v>
      </c>
      <c r="E2091" s="133" t="s">
        <v>1735</v>
      </c>
      <c r="F2091" s="134" t="s">
        <v>4718</v>
      </c>
      <c r="G2091" s="134"/>
      <c r="H2091" s="134" t="s">
        <v>474</v>
      </c>
      <c r="I2091" s="137"/>
      <c r="J2091" s="47" t="str">
        <f t="shared" si="32"/>
        <v>15</v>
      </c>
    </row>
    <row r="2092" spans="1:10" ht="15.75" hidden="1">
      <c r="A2092" s="134">
        <v>50</v>
      </c>
      <c r="B2092" s="147" t="s">
        <v>4804</v>
      </c>
      <c r="C2092" s="153" t="s">
        <v>4805</v>
      </c>
      <c r="D2092" s="154" t="s">
        <v>850</v>
      </c>
      <c r="E2092" s="133" t="s">
        <v>717</v>
      </c>
      <c r="F2092" s="134" t="s">
        <v>4718</v>
      </c>
      <c r="G2092" s="134"/>
      <c r="H2092" s="134" t="s">
        <v>474</v>
      </c>
      <c r="I2092" s="137"/>
      <c r="J2092" s="47" t="str">
        <f t="shared" si="32"/>
        <v>15</v>
      </c>
    </row>
    <row r="2093" spans="1:10" ht="15.75" hidden="1">
      <c r="A2093" s="134">
        <v>51</v>
      </c>
      <c r="B2093" s="147" t="s">
        <v>4806</v>
      </c>
      <c r="C2093" s="153" t="s">
        <v>1886</v>
      </c>
      <c r="D2093" s="154" t="s">
        <v>862</v>
      </c>
      <c r="E2093" s="133" t="s">
        <v>2682</v>
      </c>
      <c r="F2093" s="134" t="s">
        <v>4718</v>
      </c>
      <c r="G2093" s="134"/>
      <c r="H2093" s="134" t="s">
        <v>474</v>
      </c>
      <c r="I2093" s="137"/>
      <c r="J2093" s="47" t="str">
        <f t="shared" si="32"/>
        <v>15</v>
      </c>
    </row>
    <row r="2094" spans="1:10" ht="15.75" hidden="1">
      <c r="A2094" s="134">
        <v>52</v>
      </c>
      <c r="B2094" s="147" t="s">
        <v>4807</v>
      </c>
      <c r="C2094" s="153" t="s">
        <v>4808</v>
      </c>
      <c r="D2094" s="154" t="s">
        <v>862</v>
      </c>
      <c r="E2094" s="133" t="s">
        <v>899</v>
      </c>
      <c r="F2094" s="134" t="s">
        <v>4718</v>
      </c>
      <c r="G2094" s="134"/>
      <c r="H2094" s="134" t="s">
        <v>474</v>
      </c>
      <c r="I2094" s="137"/>
      <c r="J2094" s="47" t="str">
        <f t="shared" si="32"/>
        <v>15</v>
      </c>
    </row>
    <row r="2095" spans="1:10" ht="15.75" hidden="1">
      <c r="A2095" s="134">
        <v>53</v>
      </c>
      <c r="B2095" s="147" t="s">
        <v>4809</v>
      </c>
      <c r="C2095" s="153" t="s">
        <v>649</v>
      </c>
      <c r="D2095" s="154" t="s">
        <v>862</v>
      </c>
      <c r="E2095" s="133" t="s">
        <v>1006</v>
      </c>
      <c r="F2095" s="134" t="s">
        <v>4718</v>
      </c>
      <c r="G2095" s="134"/>
      <c r="H2095" s="134" t="s">
        <v>454</v>
      </c>
      <c r="I2095" s="137"/>
      <c r="J2095" s="47" t="str">
        <f t="shared" si="32"/>
        <v>15</v>
      </c>
    </row>
    <row r="2096" spans="1:10" ht="15.75" hidden="1">
      <c r="A2096" s="134">
        <v>54</v>
      </c>
      <c r="B2096" s="147" t="s">
        <v>4810</v>
      </c>
      <c r="C2096" s="153" t="s">
        <v>655</v>
      </c>
      <c r="D2096" s="154" t="s">
        <v>2848</v>
      </c>
      <c r="E2096" s="133" t="s">
        <v>1173</v>
      </c>
      <c r="F2096" s="134" t="s">
        <v>4718</v>
      </c>
      <c r="G2096" s="134"/>
      <c r="H2096" s="134" t="s">
        <v>474</v>
      </c>
      <c r="I2096" s="137"/>
      <c r="J2096" s="47" t="str">
        <f t="shared" si="32"/>
        <v>15</v>
      </c>
    </row>
    <row r="2097" spans="1:10" ht="15.75" hidden="1">
      <c r="A2097" s="134">
        <v>55</v>
      </c>
      <c r="B2097" s="147" t="s">
        <v>4811</v>
      </c>
      <c r="C2097" s="153" t="s">
        <v>4812</v>
      </c>
      <c r="D2097" s="154" t="s">
        <v>1059</v>
      </c>
      <c r="E2097" s="133" t="s">
        <v>3341</v>
      </c>
      <c r="F2097" s="134" t="s">
        <v>4718</v>
      </c>
      <c r="G2097" s="134"/>
      <c r="H2097" s="134" t="s">
        <v>474</v>
      </c>
      <c r="I2097" s="137"/>
      <c r="J2097" s="47" t="str">
        <f t="shared" si="32"/>
        <v>15</v>
      </c>
    </row>
    <row r="2098" spans="1:10" ht="15.75" hidden="1">
      <c r="A2098" s="134">
        <v>56</v>
      </c>
      <c r="B2098" s="147" t="s">
        <v>4813</v>
      </c>
      <c r="C2098" s="153" t="s">
        <v>4814</v>
      </c>
      <c r="D2098" s="154" t="s">
        <v>670</v>
      </c>
      <c r="E2098" s="133" t="s">
        <v>935</v>
      </c>
      <c r="F2098" s="134" t="s">
        <v>4718</v>
      </c>
      <c r="G2098" s="134"/>
      <c r="H2098" s="134" t="s">
        <v>474</v>
      </c>
      <c r="I2098" s="137"/>
      <c r="J2098" s="47" t="str">
        <f t="shared" si="32"/>
        <v>15</v>
      </c>
    </row>
    <row r="2099" spans="1:10" ht="15.75" hidden="1">
      <c r="A2099" s="134">
        <v>57</v>
      </c>
      <c r="B2099" s="147" t="s">
        <v>4815</v>
      </c>
      <c r="C2099" s="153" t="s">
        <v>4816</v>
      </c>
      <c r="D2099" s="154" t="s">
        <v>670</v>
      </c>
      <c r="E2099" s="133" t="s">
        <v>3158</v>
      </c>
      <c r="F2099" s="134" t="s">
        <v>4718</v>
      </c>
      <c r="G2099" s="134"/>
      <c r="H2099" s="134" t="s">
        <v>454</v>
      </c>
      <c r="I2099" s="137"/>
      <c r="J2099" s="47" t="str">
        <f t="shared" si="32"/>
        <v>15</v>
      </c>
    </row>
    <row r="2100" spans="1:10" ht="15.75" hidden="1">
      <c r="A2100" s="134">
        <v>1</v>
      </c>
      <c r="B2100" s="147" t="s">
        <v>4817</v>
      </c>
      <c r="C2100" s="153" t="s">
        <v>4818</v>
      </c>
      <c r="D2100" s="154" t="s">
        <v>1225</v>
      </c>
      <c r="E2100" s="133" t="s">
        <v>4506</v>
      </c>
      <c r="F2100" s="136" t="s">
        <v>380</v>
      </c>
      <c r="G2100" s="134"/>
      <c r="H2100" s="134" t="s">
        <v>474</v>
      </c>
      <c r="I2100" s="137"/>
      <c r="J2100" s="47" t="str">
        <f t="shared" si="32"/>
        <v>15</v>
      </c>
    </row>
    <row r="2101" spans="1:10" ht="15.75" hidden="1">
      <c r="A2101" s="134">
        <v>2</v>
      </c>
      <c r="B2101" s="147" t="s">
        <v>4819</v>
      </c>
      <c r="C2101" s="153" t="s">
        <v>1168</v>
      </c>
      <c r="D2101" s="154" t="s">
        <v>460</v>
      </c>
      <c r="E2101" s="133" t="s">
        <v>1316</v>
      </c>
      <c r="F2101" s="134" t="s">
        <v>380</v>
      </c>
      <c r="G2101" s="134"/>
      <c r="H2101" s="134" t="s">
        <v>474</v>
      </c>
      <c r="I2101" s="137"/>
      <c r="J2101" s="47" t="str">
        <f t="shared" si="32"/>
        <v>15</v>
      </c>
    </row>
    <row r="2102" spans="1:10" ht="15.75" hidden="1">
      <c r="A2102" s="134">
        <v>3</v>
      </c>
      <c r="B2102" s="147" t="s">
        <v>4820</v>
      </c>
      <c r="C2102" s="153" t="s">
        <v>4821</v>
      </c>
      <c r="D2102" s="154" t="s">
        <v>460</v>
      </c>
      <c r="E2102" s="133" t="s">
        <v>3059</v>
      </c>
      <c r="F2102" s="134" t="s">
        <v>380</v>
      </c>
      <c r="G2102" s="134"/>
      <c r="H2102" s="134" t="s">
        <v>474</v>
      </c>
      <c r="I2102" s="137"/>
      <c r="J2102" s="47" t="str">
        <f t="shared" si="32"/>
        <v>15</v>
      </c>
    </row>
    <row r="2103" spans="1:10" ht="15.75" hidden="1">
      <c r="A2103" s="134">
        <v>4</v>
      </c>
      <c r="B2103" s="147" t="s">
        <v>4822</v>
      </c>
      <c r="C2103" s="153" t="s">
        <v>2010</v>
      </c>
      <c r="D2103" s="154" t="s">
        <v>481</v>
      </c>
      <c r="E2103" s="133" t="s">
        <v>2808</v>
      </c>
      <c r="F2103" s="134" t="s">
        <v>380</v>
      </c>
      <c r="G2103" s="134"/>
      <c r="H2103" s="134" t="s">
        <v>474</v>
      </c>
      <c r="I2103" s="137"/>
      <c r="J2103" s="47" t="str">
        <f t="shared" si="32"/>
        <v>15</v>
      </c>
    </row>
    <row r="2104" spans="1:10" ht="15.75" hidden="1">
      <c r="A2104" s="134">
        <v>5</v>
      </c>
      <c r="B2104" s="147" t="s">
        <v>4823</v>
      </c>
      <c r="C2104" s="153" t="s">
        <v>4824</v>
      </c>
      <c r="D2104" s="154" t="s">
        <v>481</v>
      </c>
      <c r="E2104" s="133" t="s">
        <v>967</v>
      </c>
      <c r="F2104" s="134" t="s">
        <v>380</v>
      </c>
      <c r="G2104" s="134"/>
      <c r="H2104" s="134" t="s">
        <v>454</v>
      </c>
      <c r="I2104" s="137"/>
      <c r="J2104" s="47" t="str">
        <f t="shared" si="32"/>
        <v>15</v>
      </c>
    </row>
    <row r="2105" spans="1:10" ht="15.75" hidden="1">
      <c r="A2105" s="134">
        <v>6</v>
      </c>
      <c r="B2105" s="147" t="s">
        <v>4825</v>
      </c>
      <c r="C2105" s="153" t="s">
        <v>610</v>
      </c>
      <c r="D2105" s="154" t="s">
        <v>481</v>
      </c>
      <c r="E2105" s="133" t="s">
        <v>1118</v>
      </c>
      <c r="F2105" s="134" t="s">
        <v>380</v>
      </c>
      <c r="G2105" s="134"/>
      <c r="H2105" s="134" t="s">
        <v>474</v>
      </c>
      <c r="I2105" s="137"/>
      <c r="J2105" s="47" t="str">
        <f t="shared" si="32"/>
        <v>15</v>
      </c>
    </row>
    <row r="2106" spans="1:10" ht="15.75" hidden="1">
      <c r="A2106" s="134">
        <v>7</v>
      </c>
      <c r="B2106" s="147" t="s">
        <v>4826</v>
      </c>
      <c r="C2106" s="153" t="s">
        <v>2467</v>
      </c>
      <c r="D2106" s="154" t="s">
        <v>4827</v>
      </c>
      <c r="E2106" s="133" t="s">
        <v>2364</v>
      </c>
      <c r="F2106" s="134" t="s">
        <v>380</v>
      </c>
      <c r="G2106" s="134"/>
      <c r="H2106" s="134" t="s">
        <v>474</v>
      </c>
      <c r="I2106" s="137"/>
      <c r="J2106" s="47" t="str">
        <f t="shared" si="32"/>
        <v>15</v>
      </c>
    </row>
    <row r="2107" spans="1:10" ht="15.75" hidden="1">
      <c r="A2107" s="134">
        <v>8</v>
      </c>
      <c r="B2107" s="147" t="s">
        <v>4828</v>
      </c>
      <c r="C2107" s="153" t="s">
        <v>1117</v>
      </c>
      <c r="D2107" s="154" t="s">
        <v>1079</v>
      </c>
      <c r="E2107" s="133" t="s">
        <v>4829</v>
      </c>
      <c r="F2107" s="134" t="s">
        <v>380</v>
      </c>
      <c r="G2107" s="134"/>
      <c r="H2107" s="134" t="s">
        <v>474</v>
      </c>
      <c r="I2107" s="137"/>
      <c r="J2107" s="47" t="str">
        <f t="shared" si="32"/>
        <v>15</v>
      </c>
    </row>
    <row r="2108" spans="1:10" ht="15.75" hidden="1">
      <c r="A2108" s="134">
        <v>9</v>
      </c>
      <c r="B2108" s="147" t="s">
        <v>4830</v>
      </c>
      <c r="C2108" s="153" t="s">
        <v>4831</v>
      </c>
      <c r="D2108" s="154" t="s">
        <v>3156</v>
      </c>
      <c r="E2108" s="133" t="s">
        <v>4832</v>
      </c>
      <c r="F2108" s="134" t="s">
        <v>380</v>
      </c>
      <c r="G2108" s="134"/>
      <c r="H2108" s="134" t="s">
        <v>474</v>
      </c>
      <c r="I2108" s="137"/>
      <c r="J2108" s="47" t="str">
        <f t="shared" si="32"/>
        <v>15</v>
      </c>
    </row>
    <row r="2109" spans="1:10" ht="15.75" hidden="1">
      <c r="A2109" s="134">
        <v>10</v>
      </c>
      <c r="B2109" s="147" t="s">
        <v>4833</v>
      </c>
      <c r="C2109" s="153" t="s">
        <v>1220</v>
      </c>
      <c r="D2109" s="154" t="s">
        <v>1249</v>
      </c>
      <c r="E2109" s="133" t="s">
        <v>919</v>
      </c>
      <c r="F2109" s="134" t="s">
        <v>380</v>
      </c>
      <c r="G2109" s="134"/>
      <c r="H2109" s="134" t="s">
        <v>474</v>
      </c>
      <c r="I2109" s="137"/>
      <c r="J2109" s="47" t="str">
        <f t="shared" si="32"/>
        <v>15</v>
      </c>
    </row>
    <row r="2110" spans="1:10" ht="15.75" hidden="1">
      <c r="A2110" s="134">
        <v>11</v>
      </c>
      <c r="B2110" s="147" t="s">
        <v>4834</v>
      </c>
      <c r="C2110" s="153" t="s">
        <v>4835</v>
      </c>
      <c r="D2110" s="154" t="s">
        <v>687</v>
      </c>
      <c r="E2110" s="133" t="s">
        <v>3944</v>
      </c>
      <c r="F2110" s="134" t="s">
        <v>380</v>
      </c>
      <c r="G2110" s="134"/>
      <c r="H2110" s="134" t="s">
        <v>474</v>
      </c>
      <c r="I2110" s="137"/>
      <c r="J2110" s="47" t="str">
        <f t="shared" si="32"/>
        <v>15</v>
      </c>
    </row>
    <row r="2111" spans="1:10" ht="15.75" hidden="1">
      <c r="A2111" s="134">
        <v>12</v>
      </c>
      <c r="B2111" s="147" t="s">
        <v>4836</v>
      </c>
      <c r="C2111" s="153" t="s">
        <v>4837</v>
      </c>
      <c r="D2111" s="154" t="s">
        <v>1088</v>
      </c>
      <c r="E2111" s="133" t="s">
        <v>4838</v>
      </c>
      <c r="F2111" s="134" t="s">
        <v>380</v>
      </c>
      <c r="G2111" s="135" t="s">
        <v>43</v>
      </c>
      <c r="H2111" s="134" t="s">
        <v>454</v>
      </c>
      <c r="I2111" s="137"/>
      <c r="J2111" s="47" t="str">
        <f t="shared" si="32"/>
        <v>15</v>
      </c>
    </row>
    <row r="2112" spans="1:10" ht="15.75" hidden="1">
      <c r="A2112" s="134">
        <v>13</v>
      </c>
      <c r="B2112" s="147" t="s">
        <v>4839</v>
      </c>
      <c r="C2112" s="153" t="s">
        <v>553</v>
      </c>
      <c r="D2112" s="154" t="s">
        <v>706</v>
      </c>
      <c r="E2112" s="133" t="s">
        <v>1021</v>
      </c>
      <c r="F2112" s="134" t="s">
        <v>380</v>
      </c>
      <c r="G2112" s="134"/>
      <c r="H2112" s="134" t="s">
        <v>454</v>
      </c>
      <c r="I2112" s="137"/>
      <c r="J2112" s="47" t="str">
        <f t="shared" si="32"/>
        <v>15</v>
      </c>
    </row>
    <row r="2113" spans="1:10" ht="15.75" hidden="1">
      <c r="A2113" s="134">
        <v>14</v>
      </c>
      <c r="B2113" s="147" t="s">
        <v>4840</v>
      </c>
      <c r="C2113" s="153" t="s">
        <v>4841</v>
      </c>
      <c r="D2113" s="154" t="s">
        <v>1944</v>
      </c>
      <c r="E2113" s="133" t="s">
        <v>1586</v>
      </c>
      <c r="F2113" s="134" t="s">
        <v>380</v>
      </c>
      <c r="G2113" s="134" t="s">
        <v>2088</v>
      </c>
      <c r="H2113" s="134" t="s">
        <v>474</v>
      </c>
      <c r="I2113" s="138" t="s">
        <v>483</v>
      </c>
      <c r="J2113" s="47" t="str">
        <f t="shared" si="32"/>
        <v>15</v>
      </c>
    </row>
    <row r="2114" spans="1:10" ht="15.75" hidden="1">
      <c r="A2114" s="134">
        <v>15</v>
      </c>
      <c r="B2114" s="147" t="s">
        <v>4842</v>
      </c>
      <c r="C2114" s="153" t="s">
        <v>4843</v>
      </c>
      <c r="D2114" s="154" t="s">
        <v>710</v>
      </c>
      <c r="E2114" s="133" t="s">
        <v>1212</v>
      </c>
      <c r="F2114" s="134" t="s">
        <v>380</v>
      </c>
      <c r="G2114" s="134"/>
      <c r="H2114" s="134" t="s">
        <v>454</v>
      </c>
      <c r="I2114" s="137"/>
      <c r="J2114" s="47" t="str">
        <f t="shared" si="32"/>
        <v>15</v>
      </c>
    </row>
    <row r="2115" spans="1:10" ht="15.75" hidden="1">
      <c r="A2115" s="134">
        <v>16</v>
      </c>
      <c r="B2115" s="147" t="s">
        <v>4844</v>
      </c>
      <c r="C2115" s="153" t="s">
        <v>4845</v>
      </c>
      <c r="D2115" s="154" t="s">
        <v>710</v>
      </c>
      <c r="E2115" s="133" t="s">
        <v>2224</v>
      </c>
      <c r="F2115" s="134" t="s">
        <v>380</v>
      </c>
      <c r="G2115" s="134"/>
      <c r="H2115" s="134" t="s">
        <v>454</v>
      </c>
      <c r="I2115" s="137"/>
      <c r="J2115" s="47" t="str">
        <f t="shared" ref="J2115:J2178" si="33">LEFT(F2115,2)</f>
        <v>15</v>
      </c>
    </row>
    <row r="2116" spans="1:10" ht="15.75" hidden="1">
      <c r="A2116" s="134">
        <v>17</v>
      </c>
      <c r="B2116" s="147" t="s">
        <v>4846</v>
      </c>
      <c r="C2116" s="153" t="s">
        <v>1283</v>
      </c>
      <c r="D2116" s="154" t="s">
        <v>710</v>
      </c>
      <c r="E2116" s="133" t="s">
        <v>3023</v>
      </c>
      <c r="F2116" s="134" t="s">
        <v>380</v>
      </c>
      <c r="G2116" s="134"/>
      <c r="H2116" s="134" t="s">
        <v>474</v>
      </c>
      <c r="I2116" s="137"/>
      <c r="J2116" s="47" t="str">
        <f t="shared" si="33"/>
        <v>15</v>
      </c>
    </row>
    <row r="2117" spans="1:10" ht="15.75" hidden="1">
      <c r="A2117" s="134">
        <v>18</v>
      </c>
      <c r="B2117" s="147" t="s">
        <v>4847</v>
      </c>
      <c r="C2117" s="153" t="s">
        <v>4848</v>
      </c>
      <c r="D2117" s="154" t="s">
        <v>710</v>
      </c>
      <c r="E2117" s="133" t="s">
        <v>4849</v>
      </c>
      <c r="F2117" s="134" t="s">
        <v>380</v>
      </c>
      <c r="G2117" s="134"/>
      <c r="H2117" s="134" t="s">
        <v>454</v>
      </c>
      <c r="I2117" s="137"/>
      <c r="J2117" s="47" t="str">
        <f t="shared" si="33"/>
        <v>15</v>
      </c>
    </row>
    <row r="2118" spans="1:10" ht="15.75" hidden="1">
      <c r="A2118" s="134">
        <v>19</v>
      </c>
      <c r="B2118" s="147" t="s">
        <v>4850</v>
      </c>
      <c r="C2118" s="153" t="s">
        <v>568</v>
      </c>
      <c r="D2118" s="154" t="s">
        <v>1820</v>
      </c>
      <c r="E2118" s="133" t="s">
        <v>4851</v>
      </c>
      <c r="F2118" s="134" t="s">
        <v>380</v>
      </c>
      <c r="G2118" s="134"/>
      <c r="H2118" s="134" t="s">
        <v>474</v>
      </c>
      <c r="I2118" s="137"/>
      <c r="J2118" s="47" t="str">
        <f t="shared" si="33"/>
        <v>15</v>
      </c>
    </row>
    <row r="2119" spans="1:10" ht="15.75" hidden="1">
      <c r="A2119" s="134">
        <v>20</v>
      </c>
      <c r="B2119" s="147" t="s">
        <v>4852</v>
      </c>
      <c r="C2119" s="153" t="s">
        <v>4558</v>
      </c>
      <c r="D2119" s="154" t="s">
        <v>518</v>
      </c>
      <c r="E2119" s="133" t="s">
        <v>4853</v>
      </c>
      <c r="F2119" s="134" t="s">
        <v>380</v>
      </c>
      <c r="G2119" s="134"/>
      <c r="H2119" s="134" t="s">
        <v>454</v>
      </c>
      <c r="I2119" s="137"/>
      <c r="J2119" s="47" t="str">
        <f t="shared" si="33"/>
        <v>15</v>
      </c>
    </row>
    <row r="2120" spans="1:10" ht="15.75" hidden="1">
      <c r="A2120" s="134">
        <v>21</v>
      </c>
      <c r="B2120" s="147" t="s">
        <v>4854</v>
      </c>
      <c r="C2120" s="153" t="s">
        <v>2736</v>
      </c>
      <c r="D2120" s="154" t="s">
        <v>518</v>
      </c>
      <c r="E2120" s="133" t="s">
        <v>3386</v>
      </c>
      <c r="F2120" s="134" t="s">
        <v>380</v>
      </c>
      <c r="G2120" s="134"/>
      <c r="H2120" s="134" t="s">
        <v>454</v>
      </c>
      <c r="I2120" s="137"/>
      <c r="J2120" s="47" t="str">
        <f t="shared" si="33"/>
        <v>15</v>
      </c>
    </row>
    <row r="2121" spans="1:10" ht="15.75" hidden="1">
      <c r="A2121" s="134">
        <v>22</v>
      </c>
      <c r="B2121" s="147" t="s">
        <v>4855</v>
      </c>
      <c r="C2121" s="153" t="s">
        <v>614</v>
      </c>
      <c r="D2121" s="154" t="s">
        <v>518</v>
      </c>
      <c r="E2121" s="133" t="s">
        <v>4856</v>
      </c>
      <c r="F2121" s="134" t="s">
        <v>380</v>
      </c>
      <c r="G2121" s="134"/>
      <c r="H2121" s="134" t="s">
        <v>474</v>
      </c>
      <c r="I2121" s="137"/>
      <c r="J2121" s="47" t="str">
        <f t="shared" si="33"/>
        <v>15</v>
      </c>
    </row>
    <row r="2122" spans="1:10" ht="15.75" hidden="1">
      <c r="A2122" s="134">
        <v>23</v>
      </c>
      <c r="B2122" s="147" t="s">
        <v>4857</v>
      </c>
      <c r="C2122" s="153" t="s">
        <v>927</v>
      </c>
      <c r="D2122" s="154" t="s">
        <v>518</v>
      </c>
      <c r="E2122" s="133" t="s">
        <v>2285</v>
      </c>
      <c r="F2122" s="134" t="s">
        <v>380</v>
      </c>
      <c r="G2122" s="134"/>
      <c r="H2122" s="134" t="s">
        <v>454</v>
      </c>
      <c r="I2122" s="137"/>
      <c r="J2122" s="47" t="str">
        <f t="shared" si="33"/>
        <v>15</v>
      </c>
    </row>
    <row r="2123" spans="1:10" ht="15.75" hidden="1">
      <c r="A2123" s="134">
        <v>24</v>
      </c>
      <c r="B2123" s="147" t="s">
        <v>4858</v>
      </c>
      <c r="C2123" s="153" t="s">
        <v>4859</v>
      </c>
      <c r="D2123" s="154" t="s">
        <v>911</v>
      </c>
      <c r="E2123" s="133" t="s">
        <v>1131</v>
      </c>
      <c r="F2123" s="134" t="s">
        <v>380</v>
      </c>
      <c r="G2123" s="134"/>
      <c r="H2123" s="134" t="s">
        <v>454</v>
      </c>
      <c r="I2123" s="137"/>
      <c r="J2123" s="47" t="str">
        <f t="shared" si="33"/>
        <v>15</v>
      </c>
    </row>
    <row r="2124" spans="1:10" ht="15.75" hidden="1">
      <c r="A2124" s="134">
        <v>25</v>
      </c>
      <c r="B2124" s="147" t="s">
        <v>4860</v>
      </c>
      <c r="C2124" s="153" t="s">
        <v>2056</v>
      </c>
      <c r="D2124" s="154" t="s">
        <v>911</v>
      </c>
      <c r="E2124" s="133" t="s">
        <v>3081</v>
      </c>
      <c r="F2124" s="134" t="s">
        <v>380</v>
      </c>
      <c r="G2124" s="134"/>
      <c r="H2124" s="134" t="s">
        <v>454</v>
      </c>
      <c r="I2124" s="137"/>
      <c r="J2124" s="47" t="str">
        <f t="shared" si="33"/>
        <v>15</v>
      </c>
    </row>
    <row r="2125" spans="1:10" ht="15.75" hidden="1">
      <c r="A2125" s="134">
        <v>26</v>
      </c>
      <c r="B2125" s="147" t="s">
        <v>4861</v>
      </c>
      <c r="C2125" s="153" t="s">
        <v>4862</v>
      </c>
      <c r="D2125" s="154" t="s">
        <v>911</v>
      </c>
      <c r="E2125" s="133" t="s">
        <v>1175</v>
      </c>
      <c r="F2125" s="134" t="s">
        <v>380</v>
      </c>
      <c r="G2125" s="134"/>
      <c r="H2125" s="134" t="s">
        <v>454</v>
      </c>
      <c r="I2125" s="137"/>
      <c r="J2125" s="47" t="str">
        <f t="shared" si="33"/>
        <v>15</v>
      </c>
    </row>
    <row r="2126" spans="1:10" ht="15.75" hidden="1">
      <c r="A2126" s="134">
        <v>27</v>
      </c>
      <c r="B2126" s="147" t="s">
        <v>4863</v>
      </c>
      <c r="C2126" s="153" t="s">
        <v>4864</v>
      </c>
      <c r="D2126" s="154" t="s">
        <v>4865</v>
      </c>
      <c r="E2126" s="133" t="s">
        <v>1336</v>
      </c>
      <c r="F2126" s="134" t="s">
        <v>380</v>
      </c>
      <c r="G2126" s="134"/>
      <c r="H2126" s="134" t="s">
        <v>454</v>
      </c>
      <c r="I2126" s="137"/>
      <c r="J2126" s="47" t="str">
        <f t="shared" si="33"/>
        <v>15</v>
      </c>
    </row>
    <row r="2127" spans="1:10" ht="15.75" hidden="1">
      <c r="A2127" s="134">
        <v>28</v>
      </c>
      <c r="B2127" s="147" t="s">
        <v>4866</v>
      </c>
      <c r="C2127" s="153" t="s">
        <v>3932</v>
      </c>
      <c r="D2127" s="154" t="s">
        <v>1289</v>
      </c>
      <c r="E2127" s="133" t="s">
        <v>3957</v>
      </c>
      <c r="F2127" s="134" t="s">
        <v>380</v>
      </c>
      <c r="G2127" s="134"/>
      <c r="H2127" s="134" t="s">
        <v>454</v>
      </c>
      <c r="I2127" s="137"/>
      <c r="J2127" s="47" t="str">
        <f t="shared" si="33"/>
        <v>15</v>
      </c>
    </row>
    <row r="2128" spans="1:10" ht="15.75" hidden="1">
      <c r="A2128" s="134">
        <v>29</v>
      </c>
      <c r="B2128" s="147" t="s">
        <v>4867</v>
      </c>
      <c r="C2128" s="153" t="s">
        <v>2019</v>
      </c>
      <c r="D2128" s="154" t="s">
        <v>561</v>
      </c>
      <c r="E2128" s="133" t="s">
        <v>1899</v>
      </c>
      <c r="F2128" s="134" t="s">
        <v>380</v>
      </c>
      <c r="G2128" s="134"/>
      <c r="H2128" s="134" t="s">
        <v>454</v>
      </c>
      <c r="I2128" s="137"/>
      <c r="J2128" s="47" t="str">
        <f t="shared" si="33"/>
        <v>15</v>
      </c>
    </row>
    <row r="2129" spans="1:10" ht="15.75" hidden="1">
      <c r="A2129" s="134">
        <v>30</v>
      </c>
      <c r="B2129" s="147" t="s">
        <v>4868</v>
      </c>
      <c r="C2129" s="153" t="s">
        <v>3241</v>
      </c>
      <c r="D2129" s="154" t="s">
        <v>1838</v>
      </c>
      <c r="E2129" s="133" t="s">
        <v>4869</v>
      </c>
      <c r="F2129" s="134" t="s">
        <v>380</v>
      </c>
      <c r="G2129" s="134"/>
      <c r="H2129" s="134" t="s">
        <v>474</v>
      </c>
      <c r="I2129" s="137"/>
      <c r="J2129" s="47" t="str">
        <f t="shared" si="33"/>
        <v>15</v>
      </c>
    </row>
    <row r="2130" spans="1:10" ht="15.75" hidden="1">
      <c r="A2130" s="134">
        <v>31</v>
      </c>
      <c r="B2130" s="147" t="s">
        <v>4870</v>
      </c>
      <c r="C2130" s="153" t="s">
        <v>4161</v>
      </c>
      <c r="D2130" s="154" t="s">
        <v>4871</v>
      </c>
      <c r="E2130" s="133" t="s">
        <v>1930</v>
      </c>
      <c r="F2130" s="134" t="s">
        <v>380</v>
      </c>
      <c r="G2130" s="134" t="s">
        <v>2088</v>
      </c>
      <c r="H2130" s="134" t="s">
        <v>454</v>
      </c>
      <c r="I2130" s="137"/>
      <c r="J2130" s="47" t="str">
        <f t="shared" si="33"/>
        <v>15</v>
      </c>
    </row>
    <row r="2131" spans="1:10" ht="15.75" hidden="1">
      <c r="A2131" s="134">
        <v>32</v>
      </c>
      <c r="B2131" s="147" t="s">
        <v>4872</v>
      </c>
      <c r="C2131" s="153" t="s">
        <v>4873</v>
      </c>
      <c r="D2131" s="154" t="s">
        <v>945</v>
      </c>
      <c r="E2131" s="133" t="s">
        <v>1351</v>
      </c>
      <c r="F2131" s="134" t="s">
        <v>380</v>
      </c>
      <c r="G2131" s="134"/>
      <c r="H2131" s="134" t="s">
        <v>474</v>
      </c>
      <c r="I2131" s="137"/>
      <c r="J2131" s="47" t="str">
        <f t="shared" si="33"/>
        <v>15</v>
      </c>
    </row>
    <row r="2132" spans="1:10" ht="15.75" hidden="1">
      <c r="A2132" s="134">
        <v>33</v>
      </c>
      <c r="B2132" s="147" t="s">
        <v>4874</v>
      </c>
      <c r="C2132" s="153" t="s">
        <v>1220</v>
      </c>
      <c r="D2132" s="154" t="s">
        <v>945</v>
      </c>
      <c r="E2132" s="133" t="s">
        <v>851</v>
      </c>
      <c r="F2132" s="134" t="s">
        <v>380</v>
      </c>
      <c r="G2132" s="134"/>
      <c r="H2132" s="134" t="s">
        <v>474</v>
      </c>
      <c r="I2132" s="137"/>
      <c r="J2132" s="47" t="str">
        <f t="shared" si="33"/>
        <v>15</v>
      </c>
    </row>
    <row r="2133" spans="1:10" ht="15.75" hidden="1">
      <c r="A2133" s="134">
        <v>34</v>
      </c>
      <c r="B2133" s="147" t="s">
        <v>4875</v>
      </c>
      <c r="C2133" s="153" t="s">
        <v>659</v>
      </c>
      <c r="D2133" s="154" t="s">
        <v>3794</v>
      </c>
      <c r="E2133" s="133" t="s">
        <v>2409</v>
      </c>
      <c r="F2133" s="134" t="s">
        <v>380</v>
      </c>
      <c r="G2133" s="134"/>
      <c r="H2133" s="134" t="s">
        <v>454</v>
      </c>
      <c r="I2133" s="137"/>
      <c r="J2133" s="47" t="str">
        <f t="shared" si="33"/>
        <v>15</v>
      </c>
    </row>
    <row r="2134" spans="1:10" ht="15.75" hidden="1">
      <c r="A2134" s="134">
        <v>35</v>
      </c>
      <c r="B2134" s="147" t="s">
        <v>4876</v>
      </c>
      <c r="C2134" s="153" t="s">
        <v>4877</v>
      </c>
      <c r="D2134" s="154" t="s">
        <v>572</v>
      </c>
      <c r="E2134" s="133" t="s">
        <v>4878</v>
      </c>
      <c r="F2134" s="134" t="s">
        <v>380</v>
      </c>
      <c r="G2134" s="134"/>
      <c r="H2134" s="134" t="s">
        <v>454</v>
      </c>
      <c r="I2134" s="137"/>
      <c r="J2134" s="47" t="str">
        <f t="shared" si="33"/>
        <v>15</v>
      </c>
    </row>
    <row r="2135" spans="1:10" ht="15.75" hidden="1">
      <c r="A2135" s="134">
        <v>36</v>
      </c>
      <c r="B2135" s="147" t="s">
        <v>4879</v>
      </c>
      <c r="C2135" s="153" t="s">
        <v>4880</v>
      </c>
      <c r="D2135" s="154" t="s">
        <v>745</v>
      </c>
      <c r="E2135" s="133" t="s">
        <v>967</v>
      </c>
      <c r="F2135" s="134" t="s">
        <v>380</v>
      </c>
      <c r="G2135" s="134"/>
      <c r="H2135" s="134" t="s">
        <v>474</v>
      </c>
      <c r="I2135" s="137"/>
      <c r="J2135" s="47" t="str">
        <f t="shared" si="33"/>
        <v>15</v>
      </c>
    </row>
    <row r="2136" spans="1:10" ht="15.75" hidden="1">
      <c r="A2136" s="134">
        <v>37</v>
      </c>
      <c r="B2136" s="147" t="s">
        <v>4881</v>
      </c>
      <c r="C2136" s="153" t="s">
        <v>4882</v>
      </c>
      <c r="D2136" s="154" t="s">
        <v>759</v>
      </c>
      <c r="E2136" s="133" t="s">
        <v>1284</v>
      </c>
      <c r="F2136" s="134" t="s">
        <v>380</v>
      </c>
      <c r="G2136" s="134"/>
      <c r="H2136" s="134" t="s">
        <v>474</v>
      </c>
      <c r="I2136" s="137"/>
      <c r="J2136" s="47" t="str">
        <f t="shared" si="33"/>
        <v>15</v>
      </c>
    </row>
    <row r="2137" spans="1:10" ht="15.75" hidden="1">
      <c r="A2137" s="134">
        <v>38</v>
      </c>
      <c r="B2137" s="147" t="s">
        <v>4883</v>
      </c>
      <c r="C2137" s="153" t="s">
        <v>4720</v>
      </c>
      <c r="D2137" s="154" t="s">
        <v>763</v>
      </c>
      <c r="E2137" s="133" t="s">
        <v>4884</v>
      </c>
      <c r="F2137" s="134" t="s">
        <v>380</v>
      </c>
      <c r="G2137" s="134"/>
      <c r="H2137" s="134" t="s">
        <v>474</v>
      </c>
      <c r="I2137" s="137"/>
      <c r="J2137" s="47" t="str">
        <f t="shared" si="33"/>
        <v>15</v>
      </c>
    </row>
    <row r="2138" spans="1:10" ht="15.75" hidden="1">
      <c r="A2138" s="134">
        <v>39</v>
      </c>
      <c r="B2138" s="147" t="s">
        <v>4885</v>
      </c>
      <c r="C2138" s="153" t="s">
        <v>4886</v>
      </c>
      <c r="D2138" s="154" t="s">
        <v>970</v>
      </c>
      <c r="E2138" s="133" t="s">
        <v>1651</v>
      </c>
      <c r="F2138" s="134" t="s">
        <v>380</v>
      </c>
      <c r="G2138" s="134"/>
      <c r="H2138" s="134" t="s">
        <v>454</v>
      </c>
      <c r="I2138" s="137"/>
      <c r="J2138" s="47" t="str">
        <f t="shared" si="33"/>
        <v>15</v>
      </c>
    </row>
    <row r="2139" spans="1:10" ht="15.75" hidden="1">
      <c r="A2139" s="134">
        <v>40</v>
      </c>
      <c r="B2139" s="147" t="s">
        <v>4887</v>
      </c>
      <c r="C2139" s="153" t="s">
        <v>3886</v>
      </c>
      <c r="D2139" s="154" t="s">
        <v>4888</v>
      </c>
      <c r="E2139" s="133" t="s">
        <v>1651</v>
      </c>
      <c r="F2139" s="134" t="s">
        <v>380</v>
      </c>
      <c r="G2139" s="134"/>
      <c r="H2139" s="134" t="s">
        <v>474</v>
      </c>
      <c r="I2139" s="137"/>
      <c r="J2139" s="47" t="str">
        <f t="shared" si="33"/>
        <v>15</v>
      </c>
    </row>
    <row r="2140" spans="1:10" ht="15.75" hidden="1">
      <c r="A2140" s="134">
        <v>41</v>
      </c>
      <c r="B2140" s="147" t="s">
        <v>4889</v>
      </c>
      <c r="C2140" s="153" t="s">
        <v>4890</v>
      </c>
      <c r="D2140" s="154" t="s">
        <v>3508</v>
      </c>
      <c r="E2140" s="133" t="s">
        <v>2119</v>
      </c>
      <c r="F2140" s="134" t="s">
        <v>380</v>
      </c>
      <c r="G2140" s="134" t="s">
        <v>2088</v>
      </c>
      <c r="H2140" s="134" t="s">
        <v>474</v>
      </c>
      <c r="I2140" s="137"/>
      <c r="J2140" s="47" t="str">
        <f t="shared" si="33"/>
        <v>15</v>
      </c>
    </row>
    <row r="2141" spans="1:10" ht="15.75" hidden="1">
      <c r="A2141" s="134">
        <v>42</v>
      </c>
      <c r="B2141" s="147" t="s">
        <v>4891</v>
      </c>
      <c r="C2141" s="153" t="s">
        <v>4892</v>
      </c>
      <c r="D2141" s="154" t="s">
        <v>985</v>
      </c>
      <c r="E2141" s="133" t="s">
        <v>1600</v>
      </c>
      <c r="F2141" s="134" t="s">
        <v>380</v>
      </c>
      <c r="G2141" s="134"/>
      <c r="H2141" s="134" t="s">
        <v>454</v>
      </c>
      <c r="I2141" s="137"/>
      <c r="J2141" s="47" t="str">
        <f t="shared" si="33"/>
        <v>15</v>
      </c>
    </row>
    <row r="2142" spans="1:10" ht="15.75" hidden="1">
      <c r="A2142" s="134">
        <v>43</v>
      </c>
      <c r="B2142" s="147" t="s">
        <v>4893</v>
      </c>
      <c r="C2142" s="153" t="s">
        <v>4894</v>
      </c>
      <c r="D2142" s="154" t="s">
        <v>800</v>
      </c>
      <c r="E2142" s="133" t="s">
        <v>992</v>
      </c>
      <c r="F2142" s="134" t="s">
        <v>380</v>
      </c>
      <c r="G2142" s="134"/>
      <c r="H2142" s="134" t="s">
        <v>474</v>
      </c>
      <c r="I2142" s="137"/>
      <c r="J2142" s="47" t="str">
        <f t="shared" si="33"/>
        <v>15</v>
      </c>
    </row>
    <row r="2143" spans="1:10" ht="15.75" hidden="1">
      <c r="A2143" s="134">
        <v>44</v>
      </c>
      <c r="B2143" s="147" t="s">
        <v>4895</v>
      </c>
      <c r="C2143" s="153" t="s">
        <v>4896</v>
      </c>
      <c r="D2143" s="154" t="s">
        <v>821</v>
      </c>
      <c r="E2143" s="133" t="s">
        <v>1651</v>
      </c>
      <c r="F2143" s="134" t="s">
        <v>380</v>
      </c>
      <c r="G2143" s="134"/>
      <c r="H2143" s="134" t="s">
        <v>474</v>
      </c>
      <c r="I2143" s="138" t="s">
        <v>2004</v>
      </c>
      <c r="J2143" s="47" t="str">
        <f t="shared" si="33"/>
        <v>15</v>
      </c>
    </row>
    <row r="2144" spans="1:10" ht="15.75" hidden="1">
      <c r="A2144" s="134">
        <v>45</v>
      </c>
      <c r="B2144" s="147" t="s">
        <v>4897</v>
      </c>
      <c r="C2144" s="153" t="s">
        <v>786</v>
      </c>
      <c r="D2144" s="154" t="s">
        <v>631</v>
      </c>
      <c r="E2144" s="133" t="s">
        <v>4898</v>
      </c>
      <c r="F2144" s="134" t="s">
        <v>380</v>
      </c>
      <c r="G2144" s="134"/>
      <c r="H2144" s="134" t="s">
        <v>454</v>
      </c>
      <c r="I2144" s="137"/>
      <c r="J2144" s="47" t="str">
        <f t="shared" si="33"/>
        <v>15</v>
      </c>
    </row>
    <row r="2145" spans="1:10" ht="15.75" hidden="1">
      <c r="A2145" s="134">
        <v>46</v>
      </c>
      <c r="B2145" s="147" t="s">
        <v>4899</v>
      </c>
      <c r="C2145" s="153" t="s">
        <v>614</v>
      </c>
      <c r="D2145" s="154" t="s">
        <v>833</v>
      </c>
      <c r="E2145" s="133" t="s">
        <v>3804</v>
      </c>
      <c r="F2145" s="134" t="s">
        <v>380</v>
      </c>
      <c r="G2145" s="134"/>
      <c r="H2145" s="134" t="s">
        <v>474</v>
      </c>
      <c r="I2145" s="137"/>
      <c r="J2145" s="47" t="str">
        <f t="shared" si="33"/>
        <v>15</v>
      </c>
    </row>
    <row r="2146" spans="1:10" ht="15.75" hidden="1">
      <c r="A2146" s="134">
        <v>47</v>
      </c>
      <c r="B2146" s="147" t="s">
        <v>4900</v>
      </c>
      <c r="C2146" s="153" t="s">
        <v>4901</v>
      </c>
      <c r="D2146" s="154" t="s">
        <v>650</v>
      </c>
      <c r="E2146" s="133" t="s">
        <v>1284</v>
      </c>
      <c r="F2146" s="134" t="s">
        <v>380</v>
      </c>
      <c r="G2146" s="134"/>
      <c r="H2146" s="134" t="s">
        <v>474</v>
      </c>
      <c r="I2146" s="137"/>
      <c r="J2146" s="47" t="str">
        <f t="shared" si="33"/>
        <v>15</v>
      </c>
    </row>
    <row r="2147" spans="1:10" ht="15.75" hidden="1">
      <c r="A2147" s="134">
        <v>48</v>
      </c>
      <c r="B2147" s="147" t="s">
        <v>4902</v>
      </c>
      <c r="C2147" s="153" t="s">
        <v>1484</v>
      </c>
      <c r="D2147" s="154" t="s">
        <v>4903</v>
      </c>
      <c r="E2147" s="133" t="s">
        <v>465</v>
      </c>
      <c r="F2147" s="134" t="s">
        <v>380</v>
      </c>
      <c r="G2147" s="134"/>
      <c r="H2147" s="134" t="s">
        <v>454</v>
      </c>
      <c r="I2147" s="137"/>
      <c r="J2147" s="47" t="str">
        <f t="shared" si="33"/>
        <v>15</v>
      </c>
    </row>
    <row r="2148" spans="1:10" ht="15.75" hidden="1">
      <c r="A2148" s="134">
        <v>49</v>
      </c>
      <c r="B2148" s="147" t="s">
        <v>4904</v>
      </c>
      <c r="C2148" s="153" t="s">
        <v>1768</v>
      </c>
      <c r="D2148" s="154" t="s">
        <v>1018</v>
      </c>
      <c r="E2148" s="133" t="s">
        <v>2124</v>
      </c>
      <c r="F2148" s="134" t="s">
        <v>380</v>
      </c>
      <c r="G2148" s="134"/>
      <c r="H2148" s="134" t="s">
        <v>474</v>
      </c>
      <c r="I2148" s="137"/>
      <c r="J2148" s="47" t="str">
        <f t="shared" si="33"/>
        <v>15</v>
      </c>
    </row>
    <row r="2149" spans="1:10" ht="15.75" hidden="1">
      <c r="A2149" s="134">
        <v>50</v>
      </c>
      <c r="B2149" s="147" t="s">
        <v>4905</v>
      </c>
      <c r="C2149" s="153" t="s">
        <v>1768</v>
      </c>
      <c r="D2149" s="154" t="s">
        <v>858</v>
      </c>
      <c r="E2149" s="133" t="s">
        <v>3031</v>
      </c>
      <c r="F2149" s="134" t="s">
        <v>380</v>
      </c>
      <c r="G2149" s="134"/>
      <c r="H2149" s="134" t="s">
        <v>454</v>
      </c>
      <c r="I2149" s="137"/>
      <c r="J2149" s="47" t="str">
        <f t="shared" si="33"/>
        <v>15</v>
      </c>
    </row>
    <row r="2150" spans="1:10" ht="15.75" hidden="1">
      <c r="A2150" s="134">
        <v>51</v>
      </c>
      <c r="B2150" s="147" t="s">
        <v>4906</v>
      </c>
      <c r="C2150" s="153" t="s">
        <v>4907</v>
      </c>
      <c r="D2150" s="154" t="s">
        <v>862</v>
      </c>
      <c r="E2150" s="133" t="s">
        <v>1646</v>
      </c>
      <c r="F2150" s="134" t="s">
        <v>380</v>
      </c>
      <c r="G2150" s="134"/>
      <c r="H2150" s="134" t="s">
        <v>454</v>
      </c>
      <c r="I2150" s="137"/>
      <c r="J2150" s="47" t="str">
        <f t="shared" si="33"/>
        <v>15</v>
      </c>
    </row>
    <row r="2151" spans="1:10" ht="15.75" hidden="1">
      <c r="A2151" s="134">
        <v>52</v>
      </c>
      <c r="B2151" s="147" t="s">
        <v>4908</v>
      </c>
      <c r="C2151" s="153" t="s">
        <v>4909</v>
      </c>
      <c r="D2151" s="154" t="s">
        <v>862</v>
      </c>
      <c r="E2151" s="133" t="s">
        <v>922</v>
      </c>
      <c r="F2151" s="134" t="s">
        <v>380</v>
      </c>
      <c r="G2151" s="134"/>
      <c r="H2151" s="134" t="s">
        <v>474</v>
      </c>
      <c r="I2151" s="137"/>
      <c r="J2151" s="47" t="str">
        <f t="shared" si="33"/>
        <v>15</v>
      </c>
    </row>
    <row r="2152" spans="1:10" ht="15.75" hidden="1">
      <c r="A2152" s="134">
        <v>53</v>
      </c>
      <c r="B2152" s="147" t="s">
        <v>4910</v>
      </c>
      <c r="C2152" s="153" t="s">
        <v>3250</v>
      </c>
      <c r="D2152" s="154" t="s">
        <v>862</v>
      </c>
      <c r="E2152" s="133" t="s">
        <v>1355</v>
      </c>
      <c r="F2152" s="134" t="s">
        <v>380</v>
      </c>
      <c r="G2152" s="135" t="s">
        <v>604</v>
      </c>
      <c r="H2152" s="134" t="s">
        <v>454</v>
      </c>
      <c r="I2152" s="137"/>
      <c r="J2152" s="47" t="str">
        <f t="shared" si="33"/>
        <v>15</v>
      </c>
    </row>
    <row r="2153" spans="1:10" ht="15.75" hidden="1">
      <c r="A2153" s="134">
        <v>54</v>
      </c>
      <c r="B2153" s="147" t="s">
        <v>4911</v>
      </c>
      <c r="C2153" s="153" t="s">
        <v>4912</v>
      </c>
      <c r="D2153" s="154" t="s">
        <v>4159</v>
      </c>
      <c r="E2153" s="133" t="s">
        <v>2719</v>
      </c>
      <c r="F2153" s="134" t="s">
        <v>380</v>
      </c>
      <c r="G2153" s="134" t="s">
        <v>2088</v>
      </c>
      <c r="H2153" s="134" t="s">
        <v>474</v>
      </c>
      <c r="I2153" s="137"/>
      <c r="J2153" s="47" t="str">
        <f t="shared" si="33"/>
        <v>15</v>
      </c>
    </row>
    <row r="2154" spans="1:10" ht="15.75" hidden="1">
      <c r="A2154" s="134">
        <v>55</v>
      </c>
      <c r="B2154" s="147" t="s">
        <v>4913</v>
      </c>
      <c r="C2154" s="153" t="s">
        <v>4914</v>
      </c>
      <c r="D2154" s="154" t="s">
        <v>1056</v>
      </c>
      <c r="E2154" s="133" t="s">
        <v>2774</v>
      </c>
      <c r="F2154" s="134" t="s">
        <v>380</v>
      </c>
      <c r="G2154" s="134"/>
      <c r="H2154" s="134" t="s">
        <v>454</v>
      </c>
      <c r="I2154" s="137"/>
      <c r="J2154" s="47" t="str">
        <f t="shared" si="33"/>
        <v>15</v>
      </c>
    </row>
    <row r="2155" spans="1:10" ht="15.75" hidden="1">
      <c r="A2155" s="134">
        <v>56</v>
      </c>
      <c r="B2155" s="147" t="s">
        <v>4915</v>
      </c>
      <c r="C2155" s="153" t="s">
        <v>506</v>
      </c>
      <c r="D2155" s="154" t="s">
        <v>1059</v>
      </c>
      <c r="E2155" s="133" t="s">
        <v>1727</v>
      </c>
      <c r="F2155" s="134" t="s">
        <v>380</v>
      </c>
      <c r="G2155" s="134"/>
      <c r="H2155" s="134" t="s">
        <v>454</v>
      </c>
      <c r="I2155" s="137"/>
      <c r="J2155" s="47" t="str">
        <f t="shared" si="33"/>
        <v>15</v>
      </c>
    </row>
    <row r="2156" spans="1:10" ht="15.75" hidden="1">
      <c r="A2156" s="134">
        <v>57</v>
      </c>
      <c r="B2156" s="147" t="s">
        <v>4916</v>
      </c>
      <c r="C2156" s="153" t="s">
        <v>4917</v>
      </c>
      <c r="D2156" s="154" t="s">
        <v>670</v>
      </c>
      <c r="E2156" s="133" t="s">
        <v>830</v>
      </c>
      <c r="F2156" s="134" t="s">
        <v>380</v>
      </c>
      <c r="G2156" s="134"/>
      <c r="H2156" s="134" t="s">
        <v>454</v>
      </c>
      <c r="I2156" s="137"/>
      <c r="J2156" s="47" t="str">
        <f t="shared" si="33"/>
        <v>15</v>
      </c>
    </row>
    <row r="2157" spans="1:10" ht="15.75" hidden="1">
      <c r="A2157" s="134">
        <v>58</v>
      </c>
      <c r="B2157" s="147" t="s">
        <v>4918</v>
      </c>
      <c r="C2157" s="153" t="s">
        <v>4919</v>
      </c>
      <c r="D2157" s="154" t="s">
        <v>670</v>
      </c>
      <c r="E2157" s="133" t="s">
        <v>824</v>
      </c>
      <c r="F2157" s="134" t="s">
        <v>380</v>
      </c>
      <c r="G2157" s="134"/>
      <c r="H2157" s="134" t="s">
        <v>474</v>
      </c>
      <c r="I2157" s="137"/>
      <c r="J2157" s="47" t="str">
        <f t="shared" si="33"/>
        <v>15</v>
      </c>
    </row>
    <row r="2158" spans="1:10" ht="15.75" hidden="1">
      <c r="A2158" s="134">
        <v>1</v>
      </c>
      <c r="B2158" s="147" t="s">
        <v>4920</v>
      </c>
      <c r="C2158" s="153" t="s">
        <v>1276</v>
      </c>
      <c r="D2158" s="154" t="s">
        <v>451</v>
      </c>
      <c r="E2158" s="133" t="s">
        <v>1134</v>
      </c>
      <c r="F2158" s="136" t="s">
        <v>204</v>
      </c>
      <c r="G2158" s="134"/>
      <c r="H2158" s="134" t="s">
        <v>454</v>
      </c>
      <c r="I2158" s="137"/>
      <c r="J2158" s="47" t="str">
        <f t="shared" si="33"/>
        <v>15</v>
      </c>
    </row>
    <row r="2159" spans="1:10" ht="15.75" hidden="1">
      <c r="A2159" s="134">
        <v>2</v>
      </c>
      <c r="B2159" s="147" t="s">
        <v>4921</v>
      </c>
      <c r="C2159" s="153" t="s">
        <v>4922</v>
      </c>
      <c r="D2159" s="154" t="s">
        <v>460</v>
      </c>
      <c r="E2159" s="133" t="s">
        <v>4923</v>
      </c>
      <c r="F2159" s="134" t="s">
        <v>204</v>
      </c>
      <c r="G2159" s="134"/>
      <c r="H2159" s="134" t="s">
        <v>474</v>
      </c>
      <c r="I2159" s="137"/>
      <c r="J2159" s="47" t="str">
        <f t="shared" si="33"/>
        <v>15</v>
      </c>
    </row>
    <row r="2160" spans="1:10" ht="15.75" hidden="1">
      <c r="A2160" s="134">
        <v>3</v>
      </c>
      <c r="B2160" s="147" t="s">
        <v>4924</v>
      </c>
      <c r="C2160" s="153" t="s">
        <v>2926</v>
      </c>
      <c r="D2160" s="154" t="s">
        <v>460</v>
      </c>
      <c r="E2160" s="133" t="s">
        <v>724</v>
      </c>
      <c r="F2160" s="134" t="s">
        <v>204</v>
      </c>
      <c r="G2160" s="134"/>
      <c r="H2160" s="134" t="s">
        <v>474</v>
      </c>
      <c r="I2160" s="137"/>
      <c r="J2160" s="47" t="str">
        <f t="shared" si="33"/>
        <v>15</v>
      </c>
    </row>
    <row r="2161" spans="1:10" ht="15.75" hidden="1">
      <c r="A2161" s="134">
        <v>4</v>
      </c>
      <c r="B2161" s="147" t="s">
        <v>4925</v>
      </c>
      <c r="C2161" s="153" t="s">
        <v>4926</v>
      </c>
      <c r="D2161" s="154" t="s">
        <v>468</v>
      </c>
      <c r="E2161" s="133" t="s">
        <v>4927</v>
      </c>
      <c r="F2161" s="134" t="s">
        <v>204</v>
      </c>
      <c r="G2161" s="134"/>
      <c r="H2161" s="134" t="s">
        <v>454</v>
      </c>
      <c r="I2161" s="137"/>
      <c r="J2161" s="47" t="str">
        <f t="shared" si="33"/>
        <v>15</v>
      </c>
    </row>
    <row r="2162" spans="1:10" ht="15.75" hidden="1">
      <c r="A2162" s="134">
        <v>5</v>
      </c>
      <c r="B2162" s="147" t="s">
        <v>4928</v>
      </c>
      <c r="C2162" s="153" t="s">
        <v>4929</v>
      </c>
      <c r="D2162" s="154" t="s">
        <v>1518</v>
      </c>
      <c r="E2162" s="133" t="s">
        <v>2366</v>
      </c>
      <c r="F2162" s="134" t="s">
        <v>204</v>
      </c>
      <c r="G2162" s="134"/>
      <c r="H2162" s="134" t="s">
        <v>454</v>
      </c>
      <c r="I2162" s="137"/>
      <c r="J2162" s="47" t="str">
        <f t="shared" si="33"/>
        <v>15</v>
      </c>
    </row>
    <row r="2163" spans="1:10" ht="15.75" hidden="1">
      <c r="A2163" s="134">
        <v>6</v>
      </c>
      <c r="B2163" s="147" t="s">
        <v>4930</v>
      </c>
      <c r="C2163" s="153" t="s">
        <v>4931</v>
      </c>
      <c r="D2163" s="154" t="s">
        <v>3856</v>
      </c>
      <c r="E2163" s="133" t="s">
        <v>894</v>
      </c>
      <c r="F2163" s="134" t="s">
        <v>204</v>
      </c>
      <c r="G2163" s="134" t="s">
        <v>2088</v>
      </c>
      <c r="H2163" s="134" t="s">
        <v>474</v>
      </c>
      <c r="I2163" s="137"/>
      <c r="J2163" s="47" t="str">
        <f t="shared" si="33"/>
        <v>15</v>
      </c>
    </row>
    <row r="2164" spans="1:10" ht="15.75" hidden="1">
      <c r="A2164" s="134">
        <v>7</v>
      </c>
      <c r="B2164" s="147" t="s">
        <v>4932</v>
      </c>
      <c r="C2164" s="153" t="s">
        <v>4933</v>
      </c>
      <c r="D2164" s="154" t="s">
        <v>481</v>
      </c>
      <c r="E2164" s="133" t="s">
        <v>2559</v>
      </c>
      <c r="F2164" s="134" t="s">
        <v>204</v>
      </c>
      <c r="G2164" s="134"/>
      <c r="H2164" s="134" t="s">
        <v>474</v>
      </c>
      <c r="I2164" s="137"/>
      <c r="J2164" s="47" t="str">
        <f t="shared" si="33"/>
        <v>15</v>
      </c>
    </row>
    <row r="2165" spans="1:10" ht="15.75" hidden="1">
      <c r="A2165" s="134">
        <v>8</v>
      </c>
      <c r="B2165" s="147" t="s">
        <v>4934</v>
      </c>
      <c r="C2165" s="153" t="s">
        <v>4935</v>
      </c>
      <c r="D2165" s="154" t="s">
        <v>1088</v>
      </c>
      <c r="E2165" s="133" t="s">
        <v>2528</v>
      </c>
      <c r="F2165" s="134" t="s">
        <v>204</v>
      </c>
      <c r="G2165" s="134"/>
      <c r="H2165" s="134" t="s">
        <v>454</v>
      </c>
      <c r="I2165" s="137"/>
      <c r="J2165" s="47" t="str">
        <f t="shared" si="33"/>
        <v>15</v>
      </c>
    </row>
    <row r="2166" spans="1:10" ht="15.75" hidden="1">
      <c r="A2166" s="134">
        <v>9</v>
      </c>
      <c r="B2166" s="147" t="s">
        <v>4936</v>
      </c>
      <c r="C2166" s="153" t="s">
        <v>2574</v>
      </c>
      <c r="D2166" s="154" t="s">
        <v>1088</v>
      </c>
      <c r="E2166" s="133" t="s">
        <v>4937</v>
      </c>
      <c r="F2166" s="134" t="s">
        <v>204</v>
      </c>
      <c r="G2166" s="134"/>
      <c r="H2166" s="134" t="s">
        <v>454</v>
      </c>
      <c r="I2166" s="137"/>
      <c r="J2166" s="47" t="str">
        <f t="shared" si="33"/>
        <v>15</v>
      </c>
    </row>
    <row r="2167" spans="1:10" ht="15.75" hidden="1">
      <c r="A2167" s="134">
        <v>10</v>
      </c>
      <c r="B2167" s="147" t="s">
        <v>4938</v>
      </c>
      <c r="C2167" s="153" t="s">
        <v>4939</v>
      </c>
      <c r="D2167" s="154" t="s">
        <v>706</v>
      </c>
      <c r="E2167" s="133" t="s">
        <v>711</v>
      </c>
      <c r="F2167" s="134" t="s">
        <v>204</v>
      </c>
      <c r="G2167" s="134"/>
      <c r="H2167" s="134" t="s">
        <v>474</v>
      </c>
      <c r="I2167" s="137"/>
      <c r="J2167" s="47" t="str">
        <f t="shared" si="33"/>
        <v>15</v>
      </c>
    </row>
    <row r="2168" spans="1:10" ht="15.75" hidden="1">
      <c r="A2168" s="134">
        <v>11</v>
      </c>
      <c r="B2168" s="147" t="s">
        <v>4940</v>
      </c>
      <c r="C2168" s="153" t="s">
        <v>682</v>
      </c>
      <c r="D2168" s="154" t="s">
        <v>710</v>
      </c>
      <c r="E2168" s="133" t="s">
        <v>3014</v>
      </c>
      <c r="F2168" s="134" t="s">
        <v>204</v>
      </c>
      <c r="G2168" s="134"/>
      <c r="H2168" s="134" t="s">
        <v>474</v>
      </c>
      <c r="I2168" s="137"/>
      <c r="J2168" s="47" t="str">
        <f t="shared" si="33"/>
        <v>15</v>
      </c>
    </row>
    <row r="2169" spans="1:10" ht="15.75" hidden="1">
      <c r="A2169" s="134">
        <v>12</v>
      </c>
      <c r="B2169" s="147" t="s">
        <v>4941</v>
      </c>
      <c r="C2169" s="153" t="s">
        <v>2337</v>
      </c>
      <c r="D2169" s="154" t="s">
        <v>497</v>
      </c>
      <c r="E2169" s="133" t="s">
        <v>1128</v>
      </c>
      <c r="F2169" s="134" t="s">
        <v>204</v>
      </c>
      <c r="G2169" s="134"/>
      <c r="H2169" s="134" t="s">
        <v>474</v>
      </c>
      <c r="I2169" s="137"/>
      <c r="J2169" s="47" t="str">
        <f t="shared" si="33"/>
        <v>15</v>
      </c>
    </row>
    <row r="2170" spans="1:10" ht="15.75" hidden="1">
      <c r="A2170" s="134">
        <v>13</v>
      </c>
      <c r="B2170" s="147" t="s">
        <v>4942</v>
      </c>
      <c r="C2170" s="153" t="s">
        <v>1632</v>
      </c>
      <c r="D2170" s="154" t="s">
        <v>518</v>
      </c>
      <c r="E2170" s="133" t="s">
        <v>2057</v>
      </c>
      <c r="F2170" s="134" t="s">
        <v>204</v>
      </c>
      <c r="G2170" s="134"/>
      <c r="H2170" s="134" t="s">
        <v>474</v>
      </c>
      <c r="I2170" s="137"/>
      <c r="J2170" s="47" t="str">
        <f t="shared" si="33"/>
        <v>15</v>
      </c>
    </row>
    <row r="2171" spans="1:10" ht="15.75" hidden="1">
      <c r="A2171" s="134">
        <v>14</v>
      </c>
      <c r="B2171" s="147" t="s">
        <v>4943</v>
      </c>
      <c r="C2171" s="153" t="s">
        <v>4944</v>
      </c>
      <c r="D2171" s="154" t="s">
        <v>518</v>
      </c>
      <c r="E2171" s="133" t="s">
        <v>4401</v>
      </c>
      <c r="F2171" s="134" t="s">
        <v>204</v>
      </c>
      <c r="G2171" s="134"/>
      <c r="H2171" s="134" t="s">
        <v>454</v>
      </c>
      <c r="I2171" s="137"/>
      <c r="J2171" s="47" t="str">
        <f t="shared" si="33"/>
        <v>15</v>
      </c>
    </row>
    <row r="2172" spans="1:10" ht="15.75" hidden="1">
      <c r="A2172" s="134">
        <v>15</v>
      </c>
      <c r="B2172" s="147" t="s">
        <v>4945</v>
      </c>
      <c r="C2172" s="153" t="s">
        <v>4946</v>
      </c>
      <c r="D2172" s="154" t="s">
        <v>4947</v>
      </c>
      <c r="E2172" s="133" t="s">
        <v>1308</v>
      </c>
      <c r="F2172" s="134" t="s">
        <v>204</v>
      </c>
      <c r="G2172" s="134" t="s">
        <v>2088</v>
      </c>
      <c r="H2172" s="134" t="s">
        <v>474</v>
      </c>
      <c r="I2172" s="137"/>
      <c r="J2172" s="47" t="str">
        <f t="shared" si="33"/>
        <v>15</v>
      </c>
    </row>
    <row r="2173" spans="1:10" ht="15.75" hidden="1">
      <c r="A2173" s="134">
        <v>16</v>
      </c>
      <c r="B2173" s="147" t="s">
        <v>4948</v>
      </c>
      <c r="C2173" s="153" t="s">
        <v>2736</v>
      </c>
      <c r="D2173" s="154" t="s">
        <v>532</v>
      </c>
      <c r="E2173" s="133" t="s">
        <v>1410</v>
      </c>
      <c r="F2173" s="134" t="s">
        <v>204</v>
      </c>
      <c r="G2173" s="134"/>
      <c r="H2173" s="134" t="s">
        <v>454</v>
      </c>
      <c r="I2173" s="137"/>
      <c r="J2173" s="47" t="str">
        <f t="shared" si="33"/>
        <v>15</v>
      </c>
    </row>
    <row r="2174" spans="1:10" ht="15.75" hidden="1">
      <c r="A2174" s="134">
        <v>17</v>
      </c>
      <c r="B2174" s="147" t="s">
        <v>4949</v>
      </c>
      <c r="C2174" s="153" t="s">
        <v>4950</v>
      </c>
      <c r="D2174" s="154" t="s">
        <v>3689</v>
      </c>
      <c r="E2174" s="133" t="s">
        <v>946</v>
      </c>
      <c r="F2174" s="134" t="s">
        <v>204</v>
      </c>
      <c r="G2174" s="135" t="s">
        <v>604</v>
      </c>
      <c r="H2174" s="134" t="s">
        <v>474</v>
      </c>
      <c r="I2174" s="137"/>
      <c r="J2174" s="47" t="str">
        <f t="shared" si="33"/>
        <v>15</v>
      </c>
    </row>
    <row r="2175" spans="1:10" ht="15.75" hidden="1">
      <c r="A2175" s="134">
        <v>18</v>
      </c>
      <c r="B2175" s="147" t="s">
        <v>4951</v>
      </c>
      <c r="C2175" s="153" t="s">
        <v>1406</v>
      </c>
      <c r="D2175" s="154" t="s">
        <v>4952</v>
      </c>
      <c r="E2175" s="133" t="s">
        <v>3158</v>
      </c>
      <c r="F2175" s="134" t="s">
        <v>204</v>
      </c>
      <c r="G2175" s="134" t="s">
        <v>2088</v>
      </c>
      <c r="H2175" s="134" t="s">
        <v>454</v>
      </c>
      <c r="I2175" s="137"/>
      <c r="J2175" s="47" t="str">
        <f t="shared" si="33"/>
        <v>15</v>
      </c>
    </row>
    <row r="2176" spans="1:10" ht="15.75" hidden="1">
      <c r="A2176" s="134">
        <v>19</v>
      </c>
      <c r="B2176" s="147" t="s">
        <v>4953</v>
      </c>
      <c r="C2176" s="153" t="s">
        <v>4843</v>
      </c>
      <c r="D2176" s="154" t="s">
        <v>536</v>
      </c>
      <c r="E2176" s="133" t="s">
        <v>2550</v>
      </c>
      <c r="F2176" s="134" t="s">
        <v>204</v>
      </c>
      <c r="G2176" s="134"/>
      <c r="H2176" s="134" t="s">
        <v>454</v>
      </c>
      <c r="I2176" s="137"/>
      <c r="J2176" s="47" t="str">
        <f t="shared" si="33"/>
        <v>15</v>
      </c>
    </row>
    <row r="2177" spans="1:10" ht="15.75" hidden="1">
      <c r="A2177" s="134">
        <v>20</v>
      </c>
      <c r="B2177" s="147" t="s">
        <v>4954</v>
      </c>
      <c r="C2177" s="153" t="s">
        <v>2198</v>
      </c>
      <c r="D2177" s="154" t="s">
        <v>536</v>
      </c>
      <c r="E2177" s="133" t="s">
        <v>2454</v>
      </c>
      <c r="F2177" s="134" t="s">
        <v>204</v>
      </c>
      <c r="G2177" s="134"/>
      <c r="H2177" s="134" t="s">
        <v>474</v>
      </c>
      <c r="I2177" s="137"/>
      <c r="J2177" s="47" t="str">
        <f t="shared" si="33"/>
        <v>15</v>
      </c>
    </row>
    <row r="2178" spans="1:10" ht="15.75" hidden="1">
      <c r="A2178" s="134">
        <v>21</v>
      </c>
      <c r="B2178" s="147" t="s">
        <v>4955</v>
      </c>
      <c r="C2178" s="153" t="s">
        <v>4956</v>
      </c>
      <c r="D2178" s="154" t="s">
        <v>557</v>
      </c>
      <c r="E2178" s="133" t="s">
        <v>2492</v>
      </c>
      <c r="F2178" s="134" t="s">
        <v>204</v>
      </c>
      <c r="G2178" s="134"/>
      <c r="H2178" s="134" t="s">
        <v>474</v>
      </c>
      <c r="I2178" s="137"/>
      <c r="J2178" s="47" t="str">
        <f t="shared" si="33"/>
        <v>15</v>
      </c>
    </row>
    <row r="2179" spans="1:10" ht="15.75" hidden="1">
      <c r="A2179" s="134">
        <v>22</v>
      </c>
      <c r="B2179" s="147" t="s">
        <v>4957</v>
      </c>
      <c r="C2179" s="153" t="s">
        <v>2620</v>
      </c>
      <c r="D2179" s="154" t="s">
        <v>557</v>
      </c>
      <c r="E2179" s="133" t="s">
        <v>885</v>
      </c>
      <c r="F2179" s="134" t="s">
        <v>204</v>
      </c>
      <c r="G2179" s="134"/>
      <c r="H2179" s="134" t="s">
        <v>474</v>
      </c>
      <c r="I2179" s="137"/>
      <c r="J2179" s="47" t="str">
        <f t="shared" ref="J2179:J2242" si="34">LEFT(F2179,2)</f>
        <v>15</v>
      </c>
    </row>
    <row r="2180" spans="1:10" ht="15.75" hidden="1">
      <c r="A2180" s="134">
        <v>23</v>
      </c>
      <c r="B2180" s="147" t="s">
        <v>4958</v>
      </c>
      <c r="C2180" s="153" t="s">
        <v>4959</v>
      </c>
      <c r="D2180" s="154" t="s">
        <v>941</v>
      </c>
      <c r="E2180" s="133" t="s">
        <v>1469</v>
      </c>
      <c r="F2180" s="134" t="s">
        <v>204</v>
      </c>
      <c r="G2180" s="134"/>
      <c r="H2180" s="134" t="s">
        <v>454</v>
      </c>
      <c r="I2180" s="138" t="s">
        <v>4960</v>
      </c>
      <c r="J2180" s="47" t="str">
        <f t="shared" si="34"/>
        <v>15</v>
      </c>
    </row>
    <row r="2181" spans="1:10" ht="15.75" hidden="1">
      <c r="A2181" s="134">
        <v>24</v>
      </c>
      <c r="B2181" s="147" t="s">
        <v>4961</v>
      </c>
      <c r="C2181" s="153" t="s">
        <v>1828</v>
      </c>
      <c r="D2181" s="154" t="s">
        <v>1838</v>
      </c>
      <c r="E2181" s="133" t="s">
        <v>3896</v>
      </c>
      <c r="F2181" s="134" t="s">
        <v>204</v>
      </c>
      <c r="G2181" s="134"/>
      <c r="H2181" s="134" t="s">
        <v>454</v>
      </c>
      <c r="I2181" s="137"/>
      <c r="J2181" s="47" t="str">
        <f t="shared" si="34"/>
        <v>15</v>
      </c>
    </row>
    <row r="2182" spans="1:10" ht="15.75" hidden="1">
      <c r="A2182" s="134">
        <v>25</v>
      </c>
      <c r="B2182" s="147" t="s">
        <v>4962</v>
      </c>
      <c r="C2182" s="153" t="s">
        <v>1888</v>
      </c>
      <c r="D2182" s="154" t="s">
        <v>572</v>
      </c>
      <c r="E2182" s="133" t="s">
        <v>2267</v>
      </c>
      <c r="F2182" s="134" t="s">
        <v>204</v>
      </c>
      <c r="G2182" s="134"/>
      <c r="H2182" s="134" t="s">
        <v>454</v>
      </c>
      <c r="I2182" s="137"/>
      <c r="J2182" s="47" t="str">
        <f t="shared" si="34"/>
        <v>15</v>
      </c>
    </row>
    <row r="2183" spans="1:10" ht="15.75" hidden="1">
      <c r="A2183" s="134">
        <v>26</v>
      </c>
      <c r="B2183" s="147" t="s">
        <v>4963</v>
      </c>
      <c r="C2183" s="153" t="s">
        <v>1409</v>
      </c>
      <c r="D2183" s="154" t="s">
        <v>745</v>
      </c>
      <c r="E2183" s="133" t="s">
        <v>906</v>
      </c>
      <c r="F2183" s="134" t="s">
        <v>204</v>
      </c>
      <c r="G2183" s="134"/>
      <c r="H2183" s="134" t="s">
        <v>474</v>
      </c>
      <c r="I2183" s="137"/>
      <c r="J2183" s="47" t="str">
        <f t="shared" si="34"/>
        <v>15</v>
      </c>
    </row>
    <row r="2184" spans="1:10" ht="15.75" hidden="1">
      <c r="A2184" s="134">
        <v>27</v>
      </c>
      <c r="B2184" s="147" t="s">
        <v>4964</v>
      </c>
      <c r="C2184" s="153" t="s">
        <v>4965</v>
      </c>
      <c r="D2184" s="154" t="s">
        <v>953</v>
      </c>
      <c r="E2184" s="133" t="s">
        <v>878</v>
      </c>
      <c r="F2184" s="134" t="s">
        <v>204</v>
      </c>
      <c r="G2184" s="134"/>
      <c r="H2184" s="134" t="s">
        <v>474</v>
      </c>
      <c r="I2184" s="137"/>
      <c r="J2184" s="47" t="str">
        <f t="shared" si="34"/>
        <v>15</v>
      </c>
    </row>
    <row r="2185" spans="1:10" ht="15.75" hidden="1">
      <c r="A2185" s="134">
        <v>28</v>
      </c>
      <c r="B2185" s="147" t="s">
        <v>4966</v>
      </c>
      <c r="C2185" s="153" t="s">
        <v>4967</v>
      </c>
      <c r="D2185" s="154" t="s">
        <v>771</v>
      </c>
      <c r="E2185" s="133" t="s">
        <v>4076</v>
      </c>
      <c r="F2185" s="134" t="s">
        <v>204</v>
      </c>
      <c r="G2185" s="134"/>
      <c r="H2185" s="134" t="s">
        <v>474</v>
      </c>
      <c r="I2185" s="137"/>
      <c r="J2185" s="47" t="str">
        <f t="shared" si="34"/>
        <v>15</v>
      </c>
    </row>
    <row r="2186" spans="1:10" ht="15.75" hidden="1">
      <c r="A2186" s="134">
        <v>29</v>
      </c>
      <c r="B2186" s="147" t="s">
        <v>4968</v>
      </c>
      <c r="C2186" s="153" t="s">
        <v>655</v>
      </c>
      <c r="D2186" s="154" t="s">
        <v>591</v>
      </c>
      <c r="E2186" s="133" t="s">
        <v>1643</v>
      </c>
      <c r="F2186" s="134" t="s">
        <v>204</v>
      </c>
      <c r="G2186" s="134"/>
      <c r="H2186" s="134" t="s">
        <v>454</v>
      </c>
      <c r="I2186" s="137"/>
      <c r="J2186" s="47" t="str">
        <f t="shared" si="34"/>
        <v>15</v>
      </c>
    </row>
    <row r="2187" spans="1:10" ht="15.75" hidden="1">
      <c r="A2187" s="134">
        <v>30</v>
      </c>
      <c r="B2187" s="147" t="s">
        <v>4969</v>
      </c>
      <c r="C2187" s="153" t="s">
        <v>4970</v>
      </c>
      <c r="D2187" s="154" t="s">
        <v>982</v>
      </c>
      <c r="E2187" s="133" t="s">
        <v>2778</v>
      </c>
      <c r="F2187" s="134" t="s">
        <v>204</v>
      </c>
      <c r="G2187" s="134"/>
      <c r="H2187" s="134" t="s">
        <v>454</v>
      </c>
      <c r="I2187" s="137"/>
      <c r="J2187" s="47" t="str">
        <f t="shared" si="34"/>
        <v>15</v>
      </c>
    </row>
    <row r="2188" spans="1:10" ht="15.75" hidden="1">
      <c r="A2188" s="134">
        <v>31</v>
      </c>
      <c r="B2188" s="147" t="s">
        <v>4971</v>
      </c>
      <c r="C2188" s="153" t="s">
        <v>4972</v>
      </c>
      <c r="D2188" s="154" t="s">
        <v>988</v>
      </c>
      <c r="E2188" s="133" t="s">
        <v>863</v>
      </c>
      <c r="F2188" s="134" t="s">
        <v>204</v>
      </c>
      <c r="G2188" s="134"/>
      <c r="H2188" s="134" t="s">
        <v>454</v>
      </c>
      <c r="I2188" s="137"/>
      <c r="J2188" s="47" t="str">
        <f t="shared" si="34"/>
        <v>15</v>
      </c>
    </row>
    <row r="2189" spans="1:10" ht="15.75" hidden="1">
      <c r="A2189" s="134">
        <v>32</v>
      </c>
      <c r="B2189" s="147" t="s">
        <v>4973</v>
      </c>
      <c r="C2189" s="153" t="s">
        <v>4974</v>
      </c>
      <c r="D2189" s="154" t="s">
        <v>1180</v>
      </c>
      <c r="E2189" s="133" t="s">
        <v>1672</v>
      </c>
      <c r="F2189" s="134" t="s">
        <v>204</v>
      </c>
      <c r="G2189" s="135" t="s">
        <v>483</v>
      </c>
      <c r="H2189" s="134" t="s">
        <v>474</v>
      </c>
      <c r="I2189" s="137"/>
      <c r="J2189" s="47" t="str">
        <f t="shared" si="34"/>
        <v>15</v>
      </c>
    </row>
    <row r="2190" spans="1:10" ht="15.75" hidden="1">
      <c r="A2190" s="134">
        <v>33</v>
      </c>
      <c r="B2190" s="147" t="s">
        <v>4975</v>
      </c>
      <c r="C2190" s="153" t="s">
        <v>2053</v>
      </c>
      <c r="D2190" s="154" t="s">
        <v>2601</v>
      </c>
      <c r="E2190" s="133" t="s">
        <v>760</v>
      </c>
      <c r="F2190" s="134" t="s">
        <v>204</v>
      </c>
      <c r="G2190" s="134"/>
      <c r="H2190" s="134" t="s">
        <v>474</v>
      </c>
      <c r="I2190" s="137"/>
      <c r="J2190" s="47" t="str">
        <f t="shared" si="34"/>
        <v>15</v>
      </c>
    </row>
    <row r="2191" spans="1:10" ht="15.75" hidden="1">
      <c r="A2191" s="134">
        <v>34</v>
      </c>
      <c r="B2191" s="147" t="s">
        <v>4976</v>
      </c>
      <c r="C2191" s="153" t="s">
        <v>610</v>
      </c>
      <c r="D2191" s="154" t="s">
        <v>800</v>
      </c>
      <c r="E2191" s="133" t="s">
        <v>834</v>
      </c>
      <c r="F2191" s="134" t="s">
        <v>204</v>
      </c>
      <c r="G2191" s="134"/>
      <c r="H2191" s="134" t="s">
        <v>454</v>
      </c>
      <c r="I2191" s="137"/>
      <c r="J2191" s="47" t="str">
        <f t="shared" si="34"/>
        <v>15</v>
      </c>
    </row>
    <row r="2192" spans="1:10" ht="15.75" hidden="1">
      <c r="A2192" s="134">
        <v>35</v>
      </c>
      <c r="B2192" s="147" t="s">
        <v>4977</v>
      </c>
      <c r="C2192" s="153" t="s">
        <v>4978</v>
      </c>
      <c r="D2192" s="154" t="s">
        <v>615</v>
      </c>
      <c r="E2192" s="133" t="s">
        <v>4979</v>
      </c>
      <c r="F2192" s="134" t="s">
        <v>204</v>
      </c>
      <c r="G2192" s="134"/>
      <c r="H2192" s="134" t="s">
        <v>474</v>
      </c>
      <c r="I2192" s="137"/>
      <c r="J2192" s="47" t="str">
        <f t="shared" si="34"/>
        <v>15</v>
      </c>
    </row>
    <row r="2193" spans="1:10" ht="15.75" hidden="1">
      <c r="A2193" s="134">
        <v>36</v>
      </c>
      <c r="B2193" s="147" t="s">
        <v>4980</v>
      </c>
      <c r="C2193" s="153" t="s">
        <v>4981</v>
      </c>
      <c r="D2193" s="154" t="s">
        <v>619</v>
      </c>
      <c r="E2193" s="133" t="s">
        <v>2888</v>
      </c>
      <c r="F2193" s="134" t="s">
        <v>204</v>
      </c>
      <c r="G2193" s="134"/>
      <c r="H2193" s="134" t="s">
        <v>454</v>
      </c>
      <c r="I2193" s="137"/>
      <c r="J2193" s="47" t="str">
        <f t="shared" si="34"/>
        <v>15</v>
      </c>
    </row>
    <row r="2194" spans="1:10" ht="15.75" hidden="1">
      <c r="A2194" s="134">
        <v>37</v>
      </c>
      <c r="B2194" s="147" t="s">
        <v>4982</v>
      </c>
      <c r="C2194" s="153" t="s">
        <v>4983</v>
      </c>
      <c r="D2194" s="154" t="s">
        <v>619</v>
      </c>
      <c r="E2194" s="133" t="s">
        <v>660</v>
      </c>
      <c r="F2194" s="134" t="s">
        <v>204</v>
      </c>
      <c r="G2194" s="134"/>
      <c r="H2194" s="134" t="s">
        <v>454</v>
      </c>
      <c r="I2194" s="137"/>
      <c r="J2194" s="47" t="str">
        <f t="shared" si="34"/>
        <v>15</v>
      </c>
    </row>
    <row r="2195" spans="1:10" ht="15.75" hidden="1">
      <c r="A2195" s="134">
        <v>38</v>
      </c>
      <c r="B2195" s="147" t="s">
        <v>4984</v>
      </c>
      <c r="C2195" s="153" t="s">
        <v>2155</v>
      </c>
      <c r="D2195" s="154" t="s">
        <v>627</v>
      </c>
      <c r="E2195" s="133" t="s">
        <v>482</v>
      </c>
      <c r="F2195" s="134" t="s">
        <v>204</v>
      </c>
      <c r="G2195" s="134"/>
      <c r="H2195" s="134" t="s">
        <v>454</v>
      </c>
      <c r="I2195" s="137"/>
      <c r="J2195" s="47" t="str">
        <f t="shared" si="34"/>
        <v>15</v>
      </c>
    </row>
    <row r="2196" spans="1:10" ht="15.75" hidden="1">
      <c r="A2196" s="134">
        <v>39</v>
      </c>
      <c r="B2196" s="147" t="s">
        <v>4985</v>
      </c>
      <c r="C2196" s="153" t="s">
        <v>4986</v>
      </c>
      <c r="D2196" s="154" t="s">
        <v>627</v>
      </c>
      <c r="E2196" s="133" t="s">
        <v>1835</v>
      </c>
      <c r="F2196" s="134" t="s">
        <v>204</v>
      </c>
      <c r="G2196" s="134"/>
      <c r="H2196" s="134" t="s">
        <v>474</v>
      </c>
      <c r="I2196" s="137"/>
      <c r="J2196" s="47" t="str">
        <f t="shared" si="34"/>
        <v>15</v>
      </c>
    </row>
    <row r="2197" spans="1:10" ht="15.75" hidden="1">
      <c r="A2197" s="134">
        <v>40</v>
      </c>
      <c r="B2197" s="147" t="s">
        <v>4987</v>
      </c>
      <c r="C2197" s="153" t="s">
        <v>3291</v>
      </c>
      <c r="D2197" s="154" t="s">
        <v>631</v>
      </c>
      <c r="E2197" s="133" t="s">
        <v>4988</v>
      </c>
      <c r="F2197" s="134" t="s">
        <v>204</v>
      </c>
      <c r="G2197" s="134"/>
      <c r="H2197" s="134" t="s">
        <v>474</v>
      </c>
      <c r="I2197" s="137"/>
      <c r="J2197" s="47" t="str">
        <f t="shared" si="34"/>
        <v>15</v>
      </c>
    </row>
    <row r="2198" spans="1:10" ht="15.75" hidden="1">
      <c r="A2198" s="134">
        <v>41</v>
      </c>
      <c r="B2198" s="147" t="s">
        <v>4989</v>
      </c>
      <c r="C2198" s="153" t="s">
        <v>2274</v>
      </c>
      <c r="D2198" s="154" t="s">
        <v>631</v>
      </c>
      <c r="E2198" s="133" t="s">
        <v>2449</v>
      </c>
      <c r="F2198" s="134" t="s">
        <v>204</v>
      </c>
      <c r="G2198" s="134"/>
      <c r="H2198" s="134" t="s">
        <v>454</v>
      </c>
      <c r="I2198" s="137"/>
      <c r="J2198" s="47" t="str">
        <f t="shared" si="34"/>
        <v>15</v>
      </c>
    </row>
    <row r="2199" spans="1:10" ht="15.75" hidden="1">
      <c r="A2199" s="134">
        <v>42</v>
      </c>
      <c r="B2199" s="147" t="s">
        <v>4990</v>
      </c>
      <c r="C2199" s="153" t="s">
        <v>2320</v>
      </c>
      <c r="D2199" s="154" t="s">
        <v>833</v>
      </c>
      <c r="E2199" s="133" t="s">
        <v>1175</v>
      </c>
      <c r="F2199" s="134" t="s">
        <v>204</v>
      </c>
      <c r="G2199" s="134"/>
      <c r="H2199" s="134" t="s">
        <v>474</v>
      </c>
      <c r="I2199" s="137"/>
      <c r="J2199" s="47" t="str">
        <f t="shared" si="34"/>
        <v>15</v>
      </c>
    </row>
    <row r="2200" spans="1:10" ht="15.75" hidden="1">
      <c r="A2200" s="134">
        <v>43</v>
      </c>
      <c r="B2200" s="147" t="s">
        <v>4991</v>
      </c>
      <c r="C2200" s="153" t="s">
        <v>4992</v>
      </c>
      <c r="D2200" s="154" t="s">
        <v>1015</v>
      </c>
      <c r="E2200" s="133" t="s">
        <v>3467</v>
      </c>
      <c r="F2200" s="134" t="s">
        <v>204</v>
      </c>
      <c r="G2200" s="134" t="s">
        <v>2088</v>
      </c>
      <c r="H2200" s="134" t="s">
        <v>474</v>
      </c>
      <c r="I2200" s="138" t="s">
        <v>43</v>
      </c>
      <c r="J2200" s="47" t="str">
        <f t="shared" si="34"/>
        <v>15</v>
      </c>
    </row>
    <row r="2201" spans="1:10" ht="15.75" hidden="1">
      <c r="A2201" s="134">
        <v>44</v>
      </c>
      <c r="B2201" s="147" t="s">
        <v>4993</v>
      </c>
      <c r="C2201" s="153" t="s">
        <v>1301</v>
      </c>
      <c r="D2201" s="154" t="s">
        <v>1018</v>
      </c>
      <c r="E2201" s="133" t="s">
        <v>1308</v>
      </c>
      <c r="F2201" s="134" t="s">
        <v>204</v>
      </c>
      <c r="G2201" s="134"/>
      <c r="H2201" s="134" t="s">
        <v>474</v>
      </c>
      <c r="I2201" s="137"/>
      <c r="J2201" s="47" t="str">
        <f t="shared" si="34"/>
        <v>15</v>
      </c>
    </row>
    <row r="2202" spans="1:10" ht="15.75" hidden="1">
      <c r="A2202" s="134">
        <v>45</v>
      </c>
      <c r="B2202" s="147" t="s">
        <v>4994</v>
      </c>
      <c r="C2202" s="153" t="s">
        <v>655</v>
      </c>
      <c r="D2202" s="154" t="s">
        <v>1018</v>
      </c>
      <c r="E2202" s="133" t="s">
        <v>1921</v>
      </c>
      <c r="F2202" s="134" t="s">
        <v>204</v>
      </c>
      <c r="G2202" s="134"/>
      <c r="H2202" s="134" t="s">
        <v>454</v>
      </c>
      <c r="I2202" s="137"/>
      <c r="J2202" s="47" t="str">
        <f t="shared" si="34"/>
        <v>15</v>
      </c>
    </row>
    <row r="2203" spans="1:10" ht="15.75" hidden="1">
      <c r="A2203" s="134">
        <v>46</v>
      </c>
      <c r="B2203" s="147" t="s">
        <v>4995</v>
      </c>
      <c r="C2203" s="153" t="s">
        <v>4434</v>
      </c>
      <c r="D2203" s="154" t="s">
        <v>840</v>
      </c>
      <c r="E2203" s="133" t="s">
        <v>1402</v>
      </c>
      <c r="F2203" s="134" t="s">
        <v>204</v>
      </c>
      <c r="G2203" s="134"/>
      <c r="H2203" s="134" t="s">
        <v>474</v>
      </c>
      <c r="I2203" s="137"/>
      <c r="J2203" s="47" t="str">
        <f t="shared" si="34"/>
        <v>15</v>
      </c>
    </row>
    <row r="2204" spans="1:10" ht="15.75" hidden="1">
      <c r="A2204" s="134">
        <v>47</v>
      </c>
      <c r="B2204" s="147" t="s">
        <v>4996</v>
      </c>
      <c r="C2204" s="153" t="s">
        <v>1842</v>
      </c>
      <c r="D2204" s="154" t="s">
        <v>844</v>
      </c>
      <c r="E2204" s="133" t="s">
        <v>461</v>
      </c>
      <c r="F2204" s="134" t="s">
        <v>204</v>
      </c>
      <c r="G2204" s="134"/>
      <c r="H2204" s="134" t="s">
        <v>454</v>
      </c>
      <c r="I2204" s="137"/>
      <c r="J2204" s="47" t="str">
        <f t="shared" si="34"/>
        <v>15</v>
      </c>
    </row>
    <row r="2205" spans="1:10" ht="15.75" hidden="1">
      <c r="A2205" s="134">
        <v>48</v>
      </c>
      <c r="B2205" s="147" t="s">
        <v>4997</v>
      </c>
      <c r="C2205" s="153" t="s">
        <v>614</v>
      </c>
      <c r="D2205" s="154" t="s">
        <v>844</v>
      </c>
      <c r="E2205" s="133" t="s">
        <v>2577</v>
      </c>
      <c r="F2205" s="134" t="s">
        <v>204</v>
      </c>
      <c r="G2205" s="134"/>
      <c r="H2205" s="134" t="s">
        <v>454</v>
      </c>
      <c r="I2205" s="137"/>
      <c r="J2205" s="47" t="str">
        <f t="shared" si="34"/>
        <v>15</v>
      </c>
    </row>
    <row r="2206" spans="1:10" ht="15.75" hidden="1">
      <c r="A2206" s="134">
        <v>49</v>
      </c>
      <c r="B2206" s="147" t="s">
        <v>4998</v>
      </c>
      <c r="C2206" s="153" t="s">
        <v>4999</v>
      </c>
      <c r="D2206" s="154" t="s">
        <v>844</v>
      </c>
      <c r="E2206" s="133" t="s">
        <v>894</v>
      </c>
      <c r="F2206" s="134" t="s">
        <v>204</v>
      </c>
      <c r="G2206" s="134"/>
      <c r="H2206" s="134" t="s">
        <v>454</v>
      </c>
      <c r="I2206" s="137"/>
      <c r="J2206" s="47" t="str">
        <f t="shared" si="34"/>
        <v>15</v>
      </c>
    </row>
    <row r="2207" spans="1:10" ht="15.75" hidden="1">
      <c r="A2207" s="134">
        <v>50</v>
      </c>
      <c r="B2207" s="147" t="s">
        <v>5000</v>
      </c>
      <c r="C2207" s="153" t="s">
        <v>898</v>
      </c>
      <c r="D2207" s="154" t="s">
        <v>1350</v>
      </c>
      <c r="E2207" s="133" t="s">
        <v>1576</v>
      </c>
      <c r="F2207" s="134" t="s">
        <v>204</v>
      </c>
      <c r="G2207" s="134"/>
      <c r="H2207" s="134" t="s">
        <v>474</v>
      </c>
      <c r="I2207" s="137"/>
      <c r="J2207" s="47" t="str">
        <f t="shared" si="34"/>
        <v>15</v>
      </c>
    </row>
    <row r="2208" spans="1:10" ht="15.75" hidden="1">
      <c r="A2208" s="134">
        <v>51</v>
      </c>
      <c r="B2208" s="147" t="s">
        <v>5001</v>
      </c>
      <c r="C2208" s="153" t="s">
        <v>730</v>
      </c>
      <c r="D2208" s="154" t="s">
        <v>862</v>
      </c>
      <c r="E2208" s="133" t="s">
        <v>4746</v>
      </c>
      <c r="F2208" s="134" t="s">
        <v>204</v>
      </c>
      <c r="G2208" s="134"/>
      <c r="H2208" s="134" t="s">
        <v>474</v>
      </c>
      <c r="I2208" s="137"/>
      <c r="J2208" s="47" t="str">
        <f t="shared" si="34"/>
        <v>15</v>
      </c>
    </row>
    <row r="2209" spans="1:10" ht="15.75" hidden="1">
      <c r="A2209" s="134">
        <v>52</v>
      </c>
      <c r="B2209" s="147" t="s">
        <v>5002</v>
      </c>
      <c r="C2209" s="153" t="s">
        <v>614</v>
      </c>
      <c r="D2209" s="154" t="s">
        <v>862</v>
      </c>
      <c r="E2209" s="133" t="s">
        <v>772</v>
      </c>
      <c r="F2209" s="134" t="s">
        <v>204</v>
      </c>
      <c r="G2209" s="134"/>
      <c r="H2209" s="134" t="s">
        <v>474</v>
      </c>
      <c r="I2209" s="137"/>
      <c r="J2209" s="47" t="str">
        <f t="shared" si="34"/>
        <v>15</v>
      </c>
    </row>
    <row r="2210" spans="1:10" ht="15.75" hidden="1">
      <c r="A2210" s="134">
        <v>53</v>
      </c>
      <c r="B2210" s="147" t="s">
        <v>5003</v>
      </c>
      <c r="C2210" s="153" t="s">
        <v>5004</v>
      </c>
      <c r="D2210" s="154" t="s">
        <v>1050</v>
      </c>
      <c r="E2210" s="133" t="s">
        <v>1545</v>
      </c>
      <c r="F2210" s="134" t="s">
        <v>204</v>
      </c>
      <c r="G2210" s="134"/>
      <c r="H2210" s="134" t="s">
        <v>474</v>
      </c>
      <c r="I2210" s="137"/>
      <c r="J2210" s="47" t="str">
        <f t="shared" si="34"/>
        <v>15</v>
      </c>
    </row>
    <row r="2211" spans="1:10" ht="15.75" hidden="1">
      <c r="A2211" s="134">
        <v>54</v>
      </c>
      <c r="B2211" s="147" t="s">
        <v>5005</v>
      </c>
      <c r="C2211" s="153" t="s">
        <v>1058</v>
      </c>
      <c r="D2211" s="154" t="s">
        <v>2850</v>
      </c>
      <c r="E2211" s="133" t="s">
        <v>2778</v>
      </c>
      <c r="F2211" s="134" t="s">
        <v>204</v>
      </c>
      <c r="G2211" s="134"/>
      <c r="H2211" s="134" t="s">
        <v>474</v>
      </c>
      <c r="I2211" s="137"/>
      <c r="J2211" s="47" t="str">
        <f t="shared" si="34"/>
        <v>15</v>
      </c>
    </row>
    <row r="2212" spans="1:10" ht="15.75" hidden="1">
      <c r="A2212" s="134">
        <v>55</v>
      </c>
      <c r="B2212" s="147" t="s">
        <v>5006</v>
      </c>
      <c r="C2212" s="153" t="s">
        <v>5007</v>
      </c>
      <c r="D2212" s="154" t="s">
        <v>870</v>
      </c>
      <c r="E2212" s="133" t="s">
        <v>1638</v>
      </c>
      <c r="F2212" s="134" t="s">
        <v>204</v>
      </c>
      <c r="G2212" s="134"/>
      <c r="H2212" s="134" t="s">
        <v>454</v>
      </c>
      <c r="I2212" s="137"/>
      <c r="J2212" s="47" t="str">
        <f t="shared" si="34"/>
        <v>15</v>
      </c>
    </row>
    <row r="2213" spans="1:10" ht="15.75" hidden="1">
      <c r="A2213" s="134">
        <v>56</v>
      </c>
      <c r="B2213" s="147" t="s">
        <v>5008</v>
      </c>
      <c r="C2213" s="153" t="s">
        <v>857</v>
      </c>
      <c r="D2213" s="154" t="s">
        <v>1059</v>
      </c>
      <c r="E2213" s="133" t="s">
        <v>797</v>
      </c>
      <c r="F2213" s="134" t="s">
        <v>204</v>
      </c>
      <c r="G2213" s="134"/>
      <c r="H2213" s="134" t="s">
        <v>474</v>
      </c>
      <c r="I2213" s="137"/>
      <c r="J2213" s="47" t="str">
        <f t="shared" si="34"/>
        <v>15</v>
      </c>
    </row>
    <row r="2214" spans="1:10" ht="15.75" hidden="1">
      <c r="A2214" s="134">
        <v>57</v>
      </c>
      <c r="B2214" s="147" t="s">
        <v>5009</v>
      </c>
      <c r="C2214" s="153" t="s">
        <v>5010</v>
      </c>
      <c r="D2214" s="154" t="s">
        <v>670</v>
      </c>
      <c r="E2214" s="133" t="s">
        <v>942</v>
      </c>
      <c r="F2214" s="134" t="s">
        <v>204</v>
      </c>
      <c r="G2214" s="134"/>
      <c r="H2214" s="134" t="s">
        <v>454</v>
      </c>
      <c r="I2214" s="137"/>
      <c r="J2214" s="47" t="str">
        <f t="shared" si="34"/>
        <v>15</v>
      </c>
    </row>
    <row r="2215" spans="1:10" ht="15.75" hidden="1">
      <c r="A2215" s="134">
        <v>58</v>
      </c>
      <c r="B2215" s="147" t="s">
        <v>5011</v>
      </c>
      <c r="C2215" s="153" t="s">
        <v>4074</v>
      </c>
      <c r="D2215" s="154" t="s">
        <v>2146</v>
      </c>
      <c r="E2215" s="133" t="s">
        <v>2708</v>
      </c>
      <c r="F2215" s="134" t="s">
        <v>204</v>
      </c>
      <c r="G2215" s="134" t="s">
        <v>2088</v>
      </c>
      <c r="H2215" s="134" t="s">
        <v>474</v>
      </c>
      <c r="I2215" s="137"/>
      <c r="J2215" s="47" t="str">
        <f t="shared" si="34"/>
        <v>15</v>
      </c>
    </row>
    <row r="2216" spans="1:10" ht="15.75" hidden="1">
      <c r="A2216" s="134">
        <v>1</v>
      </c>
      <c r="B2216" s="147" t="s">
        <v>5012</v>
      </c>
      <c r="C2216" s="153" t="s">
        <v>5013</v>
      </c>
      <c r="D2216" s="154" t="s">
        <v>468</v>
      </c>
      <c r="E2216" s="133" t="s">
        <v>4631</v>
      </c>
      <c r="F2216" s="136" t="s">
        <v>5014</v>
      </c>
      <c r="G2216" s="134"/>
      <c r="H2216" s="134" t="s">
        <v>474</v>
      </c>
      <c r="I2216" s="137"/>
      <c r="J2216" s="47" t="str">
        <f t="shared" si="34"/>
        <v>15</v>
      </c>
    </row>
    <row r="2217" spans="1:10" ht="15.75" hidden="1">
      <c r="A2217" s="134">
        <v>2</v>
      </c>
      <c r="B2217" s="147" t="s">
        <v>5015</v>
      </c>
      <c r="C2217" s="153" t="s">
        <v>2658</v>
      </c>
      <c r="D2217" s="154" t="s">
        <v>1518</v>
      </c>
      <c r="E2217" s="133" t="s">
        <v>794</v>
      </c>
      <c r="F2217" s="134" t="s">
        <v>5014</v>
      </c>
      <c r="G2217" s="134"/>
      <c r="H2217" s="134" t="s">
        <v>454</v>
      </c>
      <c r="I2217" s="137"/>
      <c r="J2217" s="47" t="str">
        <f t="shared" si="34"/>
        <v>15</v>
      </c>
    </row>
    <row r="2218" spans="1:10" ht="15.75" hidden="1">
      <c r="A2218" s="134">
        <v>3</v>
      </c>
      <c r="B2218" s="147" t="s">
        <v>5016</v>
      </c>
      <c r="C2218" s="153" t="s">
        <v>5017</v>
      </c>
      <c r="D2218" s="154" t="s">
        <v>679</v>
      </c>
      <c r="E2218" s="133" t="s">
        <v>899</v>
      </c>
      <c r="F2218" s="134" t="s">
        <v>5014</v>
      </c>
      <c r="G2218" s="134"/>
      <c r="H2218" s="134" t="s">
        <v>474</v>
      </c>
      <c r="I2218" s="137"/>
      <c r="J2218" s="47" t="str">
        <f t="shared" si="34"/>
        <v>15</v>
      </c>
    </row>
    <row r="2219" spans="1:10" ht="15.75" hidden="1">
      <c r="A2219" s="134">
        <v>4</v>
      </c>
      <c r="B2219" s="147" t="s">
        <v>5018</v>
      </c>
      <c r="C2219" s="153" t="s">
        <v>471</v>
      </c>
      <c r="D2219" s="154" t="s">
        <v>2876</v>
      </c>
      <c r="E2219" s="133" t="s">
        <v>2564</v>
      </c>
      <c r="F2219" s="134" t="s">
        <v>5014</v>
      </c>
      <c r="G2219" s="134"/>
      <c r="H2219" s="134" t="s">
        <v>454</v>
      </c>
      <c r="I2219" s="137"/>
      <c r="J2219" s="47" t="str">
        <f t="shared" si="34"/>
        <v>15</v>
      </c>
    </row>
    <row r="2220" spans="1:10" ht="15.75" hidden="1">
      <c r="A2220" s="134">
        <v>5</v>
      </c>
      <c r="B2220" s="147" t="s">
        <v>5019</v>
      </c>
      <c r="C2220" s="153" t="s">
        <v>770</v>
      </c>
      <c r="D2220" s="154" t="s">
        <v>896</v>
      </c>
      <c r="E2220" s="133" t="s">
        <v>482</v>
      </c>
      <c r="F2220" s="134" t="s">
        <v>5014</v>
      </c>
      <c r="G2220" s="134"/>
      <c r="H2220" s="134" t="s">
        <v>474</v>
      </c>
      <c r="I2220" s="137"/>
      <c r="J2220" s="47" t="str">
        <f t="shared" si="34"/>
        <v>15</v>
      </c>
    </row>
    <row r="2221" spans="1:10" ht="15.75" hidden="1">
      <c r="A2221" s="134">
        <v>6</v>
      </c>
      <c r="B2221" s="147" t="s">
        <v>5020</v>
      </c>
      <c r="C2221" s="153" t="s">
        <v>456</v>
      </c>
      <c r="D2221" s="154" t="s">
        <v>706</v>
      </c>
      <c r="E2221" s="133" t="s">
        <v>5021</v>
      </c>
      <c r="F2221" s="134" t="s">
        <v>5014</v>
      </c>
      <c r="G2221" s="134"/>
      <c r="H2221" s="134" t="s">
        <v>474</v>
      </c>
      <c r="I2221" s="137"/>
      <c r="J2221" s="47" t="str">
        <f t="shared" si="34"/>
        <v>15</v>
      </c>
    </row>
    <row r="2222" spans="1:10" ht="15.75" hidden="1">
      <c r="A2222" s="134">
        <v>7</v>
      </c>
      <c r="B2222" s="147" t="s">
        <v>5022</v>
      </c>
      <c r="C2222" s="153" t="s">
        <v>5023</v>
      </c>
      <c r="D2222" s="154" t="s">
        <v>5024</v>
      </c>
      <c r="E2222" s="133" t="s">
        <v>641</v>
      </c>
      <c r="F2222" s="134" t="s">
        <v>5014</v>
      </c>
      <c r="G2222" s="134"/>
      <c r="H2222" s="134" t="s">
        <v>474</v>
      </c>
      <c r="I2222" s="137"/>
      <c r="J2222" s="47" t="str">
        <f t="shared" si="34"/>
        <v>15</v>
      </c>
    </row>
    <row r="2223" spans="1:10" ht="15.75" hidden="1">
      <c r="A2223" s="134">
        <v>8</v>
      </c>
      <c r="B2223" s="147" t="s">
        <v>5025</v>
      </c>
      <c r="C2223" s="153" t="s">
        <v>3104</v>
      </c>
      <c r="D2223" s="154" t="s">
        <v>518</v>
      </c>
      <c r="E2223" s="133" t="s">
        <v>1692</v>
      </c>
      <c r="F2223" s="134" t="s">
        <v>5014</v>
      </c>
      <c r="G2223" s="134"/>
      <c r="H2223" s="134" t="s">
        <v>474</v>
      </c>
      <c r="I2223" s="137"/>
      <c r="J2223" s="47" t="str">
        <f t="shared" si="34"/>
        <v>15</v>
      </c>
    </row>
    <row r="2224" spans="1:10" ht="15.75" hidden="1">
      <c r="A2224" s="134">
        <v>9</v>
      </c>
      <c r="B2224" s="147" t="s">
        <v>5026</v>
      </c>
      <c r="C2224" s="153" t="s">
        <v>5027</v>
      </c>
      <c r="D2224" s="154" t="s">
        <v>911</v>
      </c>
      <c r="E2224" s="133" t="s">
        <v>628</v>
      </c>
      <c r="F2224" s="134" t="s">
        <v>5014</v>
      </c>
      <c r="G2224" s="135" t="s">
        <v>43</v>
      </c>
      <c r="H2224" s="134" t="s">
        <v>454</v>
      </c>
      <c r="I2224" s="137"/>
      <c r="J2224" s="47" t="str">
        <f t="shared" si="34"/>
        <v>15</v>
      </c>
    </row>
    <row r="2225" spans="1:10" ht="15.75" hidden="1">
      <c r="A2225" s="134">
        <v>10</v>
      </c>
      <c r="B2225" s="147" t="s">
        <v>5028</v>
      </c>
      <c r="C2225" s="153" t="s">
        <v>5029</v>
      </c>
      <c r="D2225" s="154" t="s">
        <v>543</v>
      </c>
      <c r="E2225" s="133" t="s">
        <v>1443</v>
      </c>
      <c r="F2225" s="134" t="s">
        <v>5014</v>
      </c>
      <c r="G2225" s="134"/>
      <c r="H2225" s="134" t="s">
        <v>454</v>
      </c>
      <c r="I2225" s="137"/>
      <c r="J2225" s="47" t="str">
        <f t="shared" si="34"/>
        <v>15</v>
      </c>
    </row>
    <row r="2226" spans="1:10" ht="15.75" hidden="1">
      <c r="A2226" s="134">
        <v>11</v>
      </c>
      <c r="B2226" s="147" t="s">
        <v>5030</v>
      </c>
      <c r="C2226" s="153" t="s">
        <v>5031</v>
      </c>
      <c r="D2226" s="154" t="s">
        <v>543</v>
      </c>
      <c r="E2226" s="133" t="s">
        <v>1054</v>
      </c>
      <c r="F2226" s="134" t="s">
        <v>5014</v>
      </c>
      <c r="G2226" s="134"/>
      <c r="H2226" s="134" t="s">
        <v>454</v>
      </c>
      <c r="I2226" s="137"/>
      <c r="J2226" s="47" t="str">
        <f t="shared" si="34"/>
        <v>15</v>
      </c>
    </row>
    <row r="2227" spans="1:10" ht="15.75" hidden="1">
      <c r="A2227" s="134">
        <v>12</v>
      </c>
      <c r="B2227" s="147" t="s">
        <v>5032</v>
      </c>
      <c r="C2227" s="153" t="s">
        <v>3543</v>
      </c>
      <c r="D2227" s="154" t="s">
        <v>550</v>
      </c>
      <c r="E2227" s="133" t="s">
        <v>494</v>
      </c>
      <c r="F2227" s="134" t="s">
        <v>5014</v>
      </c>
      <c r="G2227" s="134"/>
      <c r="H2227" s="134" t="s">
        <v>474</v>
      </c>
      <c r="I2227" s="137"/>
      <c r="J2227" s="47" t="str">
        <f t="shared" si="34"/>
        <v>15</v>
      </c>
    </row>
    <row r="2228" spans="1:10" ht="15.75" hidden="1">
      <c r="A2228" s="134">
        <v>13</v>
      </c>
      <c r="B2228" s="147" t="s">
        <v>5033</v>
      </c>
      <c r="C2228" s="153" t="s">
        <v>1409</v>
      </c>
      <c r="D2228" s="154" t="s">
        <v>941</v>
      </c>
      <c r="E2228" s="133" t="s">
        <v>4517</v>
      </c>
      <c r="F2228" s="134" t="s">
        <v>5014</v>
      </c>
      <c r="G2228" s="134"/>
      <c r="H2228" s="134" t="s">
        <v>454</v>
      </c>
      <c r="I2228" s="137"/>
      <c r="J2228" s="47" t="str">
        <f t="shared" si="34"/>
        <v>15</v>
      </c>
    </row>
    <row r="2229" spans="1:10" ht="15.75" hidden="1">
      <c r="A2229" s="134">
        <v>14</v>
      </c>
      <c r="B2229" s="147" t="s">
        <v>5034</v>
      </c>
      <c r="C2229" s="153" t="s">
        <v>5035</v>
      </c>
      <c r="D2229" s="154" t="s">
        <v>2067</v>
      </c>
      <c r="E2229" s="133" t="s">
        <v>5036</v>
      </c>
      <c r="F2229" s="134" t="s">
        <v>5014</v>
      </c>
      <c r="G2229" s="134"/>
      <c r="H2229" s="134" t="s">
        <v>454</v>
      </c>
      <c r="I2229" s="137"/>
      <c r="J2229" s="47" t="str">
        <f t="shared" si="34"/>
        <v>15</v>
      </c>
    </row>
    <row r="2230" spans="1:10" ht="15.75" hidden="1">
      <c r="A2230" s="134">
        <v>15</v>
      </c>
      <c r="B2230" s="147" t="s">
        <v>5037</v>
      </c>
      <c r="C2230" s="153" t="s">
        <v>5038</v>
      </c>
      <c r="D2230" s="154" t="s">
        <v>745</v>
      </c>
      <c r="E2230" s="133" t="s">
        <v>1373</v>
      </c>
      <c r="F2230" s="134" t="s">
        <v>5014</v>
      </c>
      <c r="G2230" s="134"/>
      <c r="H2230" s="134" t="s">
        <v>474</v>
      </c>
      <c r="I2230" s="137"/>
      <c r="J2230" s="47" t="str">
        <f t="shared" si="34"/>
        <v>15</v>
      </c>
    </row>
    <row r="2231" spans="1:10" ht="15.75" hidden="1">
      <c r="A2231" s="134">
        <v>16</v>
      </c>
      <c r="B2231" s="147" t="s">
        <v>5039</v>
      </c>
      <c r="C2231" s="153" t="s">
        <v>1530</v>
      </c>
      <c r="D2231" s="154" t="s">
        <v>970</v>
      </c>
      <c r="E2231" s="133" t="s">
        <v>717</v>
      </c>
      <c r="F2231" s="134" t="s">
        <v>5014</v>
      </c>
      <c r="G2231" s="134"/>
      <c r="H2231" s="134" t="s">
        <v>454</v>
      </c>
      <c r="I2231" s="137"/>
      <c r="J2231" s="47" t="str">
        <f t="shared" si="34"/>
        <v>15</v>
      </c>
    </row>
    <row r="2232" spans="1:10" ht="15.75" hidden="1">
      <c r="A2232" s="134">
        <v>17</v>
      </c>
      <c r="B2232" s="147" t="s">
        <v>5040</v>
      </c>
      <c r="C2232" s="153" t="s">
        <v>5041</v>
      </c>
      <c r="D2232" s="154" t="s">
        <v>970</v>
      </c>
      <c r="E2232" s="133" t="s">
        <v>5042</v>
      </c>
      <c r="F2232" s="134" t="s">
        <v>5014</v>
      </c>
      <c r="G2232" s="134"/>
      <c r="H2232" s="134" t="s">
        <v>454</v>
      </c>
      <c r="I2232" s="137"/>
      <c r="J2232" s="47" t="str">
        <f t="shared" si="34"/>
        <v>15</v>
      </c>
    </row>
    <row r="2233" spans="1:10" ht="15.75" hidden="1">
      <c r="A2233" s="134">
        <v>18</v>
      </c>
      <c r="B2233" s="147" t="s">
        <v>5043</v>
      </c>
      <c r="C2233" s="153" t="s">
        <v>5044</v>
      </c>
      <c r="D2233" s="154" t="s">
        <v>775</v>
      </c>
      <c r="E2233" s="133" t="s">
        <v>452</v>
      </c>
      <c r="F2233" s="134" t="s">
        <v>5014</v>
      </c>
      <c r="G2233" s="134"/>
      <c r="H2233" s="134" t="s">
        <v>454</v>
      </c>
      <c r="I2233" s="137"/>
      <c r="J2233" s="47" t="str">
        <f t="shared" si="34"/>
        <v>15</v>
      </c>
    </row>
    <row r="2234" spans="1:10" ht="15.75" hidden="1">
      <c r="A2234" s="134">
        <v>19</v>
      </c>
      <c r="B2234" s="147" t="s">
        <v>5045</v>
      </c>
      <c r="C2234" s="153" t="s">
        <v>1120</v>
      </c>
      <c r="D2234" s="154" t="s">
        <v>1180</v>
      </c>
      <c r="E2234" s="133" t="s">
        <v>973</v>
      </c>
      <c r="F2234" s="134" t="s">
        <v>5014</v>
      </c>
      <c r="G2234" s="134"/>
      <c r="H2234" s="134" t="s">
        <v>474</v>
      </c>
      <c r="I2234" s="137"/>
      <c r="J2234" s="47" t="str">
        <f t="shared" si="34"/>
        <v>15</v>
      </c>
    </row>
    <row r="2235" spans="1:10" ht="15.75" hidden="1">
      <c r="A2235" s="134">
        <v>20</v>
      </c>
      <c r="B2235" s="147" t="s">
        <v>5046</v>
      </c>
      <c r="C2235" s="153" t="s">
        <v>506</v>
      </c>
      <c r="D2235" s="154" t="s">
        <v>2601</v>
      </c>
      <c r="E2235" s="133" t="s">
        <v>2164</v>
      </c>
      <c r="F2235" s="134" t="s">
        <v>5014</v>
      </c>
      <c r="G2235" s="134"/>
      <c r="H2235" s="134" t="s">
        <v>474</v>
      </c>
      <c r="I2235" s="137"/>
      <c r="J2235" s="47" t="str">
        <f t="shared" si="34"/>
        <v>15</v>
      </c>
    </row>
    <row r="2236" spans="1:10" ht="15.75" hidden="1">
      <c r="A2236" s="134">
        <v>21</v>
      </c>
      <c r="B2236" s="147" t="s">
        <v>5047</v>
      </c>
      <c r="C2236" s="153" t="s">
        <v>610</v>
      </c>
      <c r="D2236" s="154" t="s">
        <v>627</v>
      </c>
      <c r="E2236" s="133" t="s">
        <v>1547</v>
      </c>
      <c r="F2236" s="134" t="s">
        <v>5014</v>
      </c>
      <c r="G2236" s="134"/>
      <c r="H2236" s="134" t="s">
        <v>454</v>
      </c>
      <c r="I2236" s="137"/>
      <c r="J2236" s="47" t="str">
        <f t="shared" si="34"/>
        <v>15</v>
      </c>
    </row>
    <row r="2237" spans="1:10" ht="15.75" hidden="1">
      <c r="A2237" s="134">
        <v>22</v>
      </c>
      <c r="B2237" s="147" t="s">
        <v>5048</v>
      </c>
      <c r="C2237" s="153" t="s">
        <v>1430</v>
      </c>
      <c r="D2237" s="154" t="s">
        <v>627</v>
      </c>
      <c r="E2237" s="133" t="s">
        <v>1594</v>
      </c>
      <c r="F2237" s="134" t="s">
        <v>5014</v>
      </c>
      <c r="G2237" s="135" t="s">
        <v>604</v>
      </c>
      <c r="H2237" s="134" t="s">
        <v>454</v>
      </c>
      <c r="I2237" s="137"/>
      <c r="J2237" s="47" t="str">
        <f t="shared" si="34"/>
        <v>15</v>
      </c>
    </row>
    <row r="2238" spans="1:10" ht="15.75" hidden="1">
      <c r="A2238" s="134">
        <v>23</v>
      </c>
      <c r="B2238" s="147" t="s">
        <v>5049</v>
      </c>
      <c r="C2238" s="153" t="s">
        <v>5050</v>
      </c>
      <c r="D2238" s="154" t="s">
        <v>1743</v>
      </c>
      <c r="E2238" s="133" t="s">
        <v>1051</v>
      </c>
      <c r="F2238" s="134" t="s">
        <v>5014</v>
      </c>
      <c r="G2238" s="134" t="s">
        <v>2088</v>
      </c>
      <c r="H2238" s="134" t="s">
        <v>474</v>
      </c>
      <c r="I2238" s="137"/>
      <c r="J2238" s="47" t="str">
        <f t="shared" si="34"/>
        <v>15</v>
      </c>
    </row>
    <row r="2239" spans="1:10" ht="15.75" hidden="1">
      <c r="A2239" s="134">
        <v>24</v>
      </c>
      <c r="B2239" s="147" t="s">
        <v>5051</v>
      </c>
      <c r="C2239" s="153" t="s">
        <v>1734</v>
      </c>
      <c r="D2239" s="154" t="s">
        <v>1018</v>
      </c>
      <c r="E2239" s="133" t="s">
        <v>1638</v>
      </c>
      <c r="F2239" s="134" t="s">
        <v>5014</v>
      </c>
      <c r="G2239" s="134"/>
      <c r="H2239" s="134" t="s">
        <v>474</v>
      </c>
      <c r="I2239" s="137"/>
      <c r="J2239" s="47" t="str">
        <f t="shared" si="34"/>
        <v>15</v>
      </c>
    </row>
    <row r="2240" spans="1:10" ht="15.75" hidden="1">
      <c r="A2240" s="134">
        <v>25</v>
      </c>
      <c r="B2240" s="147" t="s">
        <v>5052</v>
      </c>
      <c r="C2240" s="153" t="s">
        <v>5053</v>
      </c>
      <c r="D2240" s="154" t="s">
        <v>4152</v>
      </c>
      <c r="E2240" s="133" t="s">
        <v>5054</v>
      </c>
      <c r="F2240" s="134" t="s">
        <v>5014</v>
      </c>
      <c r="G2240" s="134" t="s">
        <v>2088</v>
      </c>
      <c r="H2240" s="134" t="s">
        <v>454</v>
      </c>
      <c r="I2240" s="137"/>
      <c r="J2240" s="47" t="str">
        <f t="shared" si="34"/>
        <v>15</v>
      </c>
    </row>
    <row r="2241" spans="1:10" ht="15.75" hidden="1">
      <c r="A2241" s="134">
        <v>26</v>
      </c>
      <c r="B2241" s="147" t="s">
        <v>5055</v>
      </c>
      <c r="C2241" s="153" t="s">
        <v>3021</v>
      </c>
      <c r="D2241" s="154" t="s">
        <v>5056</v>
      </c>
      <c r="E2241" s="133" t="s">
        <v>1643</v>
      </c>
      <c r="F2241" s="134" t="s">
        <v>5014</v>
      </c>
      <c r="G2241" s="134"/>
      <c r="H2241" s="134" t="s">
        <v>474</v>
      </c>
      <c r="I2241" s="137"/>
      <c r="J2241" s="47" t="str">
        <f t="shared" si="34"/>
        <v>15</v>
      </c>
    </row>
    <row r="2242" spans="1:10" ht="15.75" hidden="1">
      <c r="A2242" s="134">
        <v>27</v>
      </c>
      <c r="B2242" s="147" t="s">
        <v>5057</v>
      </c>
      <c r="C2242" s="153" t="s">
        <v>1014</v>
      </c>
      <c r="D2242" s="154" t="s">
        <v>1046</v>
      </c>
      <c r="E2242" s="133" t="s">
        <v>772</v>
      </c>
      <c r="F2242" s="134" t="s">
        <v>5014</v>
      </c>
      <c r="G2242" s="134"/>
      <c r="H2242" s="134" t="s">
        <v>474</v>
      </c>
      <c r="I2242" s="137"/>
      <c r="J2242" s="47" t="str">
        <f t="shared" si="34"/>
        <v>15</v>
      </c>
    </row>
    <row r="2243" spans="1:10" ht="15.75" hidden="1">
      <c r="A2243" s="134">
        <v>28</v>
      </c>
      <c r="B2243" s="147" t="s">
        <v>5058</v>
      </c>
      <c r="C2243" s="153" t="s">
        <v>5059</v>
      </c>
      <c r="D2243" s="154" t="s">
        <v>1059</v>
      </c>
      <c r="E2243" s="133" t="s">
        <v>1043</v>
      </c>
      <c r="F2243" s="134" t="s">
        <v>5014</v>
      </c>
      <c r="G2243" s="135" t="s">
        <v>483</v>
      </c>
      <c r="H2243" s="134" t="s">
        <v>454</v>
      </c>
      <c r="I2243" s="137"/>
      <c r="J2243" s="47" t="str">
        <f>LEFT(F2243,2)</f>
        <v>15</v>
      </c>
    </row>
    <row r="2244" spans="1:10" ht="15.75" hidden="1">
      <c r="A2244" s="134">
        <v>29</v>
      </c>
      <c r="B2244" s="147" t="s">
        <v>5060</v>
      </c>
      <c r="C2244" s="153" t="s">
        <v>1377</v>
      </c>
      <c r="D2244" s="154" t="s">
        <v>670</v>
      </c>
      <c r="E2244" s="133" t="s">
        <v>3386</v>
      </c>
      <c r="F2244" s="134" t="s">
        <v>5014</v>
      </c>
      <c r="G2244" s="134"/>
      <c r="H2244" s="134" t="s">
        <v>474</v>
      </c>
      <c r="I2244" s="137"/>
      <c r="J2244" s="47" t="str">
        <f>LEFT(F2244,2)</f>
        <v>15</v>
      </c>
    </row>
  </sheetData>
  <sheetProtection sheet="1" autoFilter="0"/>
  <autoFilter ref="F1:F2244">
    <filterColumn colId="0">
      <filters>
        <filter val="15CĐ-CK1"/>
      </filters>
    </filterColumn>
  </autoFilter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P101"/>
  <sheetViews>
    <sheetView tabSelected="1" topLeftCell="A46" workbookViewId="0">
      <selection activeCell="R59" sqref="R59"/>
    </sheetView>
  </sheetViews>
  <sheetFormatPr defaultColWidth="6" defaultRowHeight="15.75"/>
  <cols>
    <col min="1" max="1" width="5.140625" style="32" customWidth="1"/>
    <col min="2" max="2" width="13.5703125" style="32" bestFit="1" customWidth="1"/>
    <col min="3" max="3" width="19.140625" style="164" bestFit="1" customWidth="1"/>
    <col min="4" max="4" width="8.140625" style="164" bestFit="1" customWidth="1"/>
    <col min="5" max="5" width="6" style="32" bestFit="1" customWidth="1"/>
    <col min="6" max="7" width="6.5703125" style="32" bestFit="1" customWidth="1"/>
    <col min="8" max="8" width="6.7109375" style="32" bestFit="1" customWidth="1"/>
    <col min="9" max="9" width="7.85546875" style="32" bestFit="1" customWidth="1"/>
    <col min="10" max="10" width="6.7109375" style="32" bestFit="1" customWidth="1"/>
    <col min="11" max="11" width="6.5703125" style="32" bestFit="1" customWidth="1"/>
    <col min="12" max="12" width="7.5703125" style="32" customWidth="1"/>
    <col min="13" max="13" width="8.42578125" style="32" bestFit="1" customWidth="1"/>
    <col min="14" max="14" width="8.42578125" style="5" bestFit="1" customWidth="1"/>
    <col min="15" max="15" width="7.85546875" style="32" hidden="1" customWidth="1"/>
    <col min="16" max="16" width="5.5703125" style="5" customWidth="1"/>
    <col min="17" max="17" width="6" style="32" customWidth="1"/>
    <col min="18" max="16384" width="6" style="32"/>
  </cols>
  <sheetData>
    <row r="1" spans="1:16" s="100" customFormat="1">
      <c r="A1" s="240" t="s">
        <v>134</v>
      </c>
      <c r="B1" s="240"/>
      <c r="C1" s="240"/>
      <c r="D1" s="240"/>
      <c r="E1" s="240"/>
      <c r="F1" s="240"/>
      <c r="G1" s="241" t="s">
        <v>58</v>
      </c>
      <c r="H1" s="241"/>
      <c r="I1" s="241"/>
      <c r="J1" s="241"/>
      <c r="K1" s="241"/>
      <c r="L1" s="241"/>
      <c r="M1" s="241"/>
      <c r="N1" s="241"/>
      <c r="O1" s="241"/>
      <c r="P1" s="177"/>
    </row>
    <row r="2" spans="1:16" s="100" customFormat="1" ht="30.75" customHeight="1">
      <c r="A2" s="242" t="s">
        <v>136</v>
      </c>
      <c r="B2" s="243"/>
      <c r="C2" s="243"/>
      <c r="D2" s="243"/>
      <c r="E2" s="243"/>
      <c r="F2" s="243"/>
      <c r="G2" s="258" t="s">
        <v>59</v>
      </c>
      <c r="H2" s="258"/>
      <c r="I2" s="258"/>
      <c r="J2" s="258"/>
      <c r="K2" s="258"/>
      <c r="L2" s="258"/>
      <c r="M2" s="258"/>
      <c r="N2" s="258"/>
      <c r="O2" s="258"/>
      <c r="P2" s="177"/>
    </row>
    <row r="3" spans="1:16" s="3" customFormat="1">
      <c r="A3" s="259" t="s">
        <v>60</v>
      </c>
      <c r="B3" s="259"/>
      <c r="C3" s="259"/>
      <c r="D3" s="259"/>
      <c r="E3" s="259"/>
      <c r="F3" s="259"/>
      <c r="G3" s="240"/>
      <c r="H3" s="240"/>
      <c r="I3" s="240"/>
      <c r="J3" s="240"/>
      <c r="K3" s="240"/>
      <c r="L3" s="240"/>
      <c r="M3" s="240"/>
      <c r="N3" s="240"/>
      <c r="O3" s="240"/>
      <c r="P3" s="178"/>
    </row>
    <row r="4" spans="1:16" ht="18.75">
      <c r="A4" s="248" t="s">
        <v>4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179"/>
    </row>
    <row r="5" spans="1:16" ht="18.75">
      <c r="A5" s="249" t="str">
        <f>IF(OR(J101="",J6="",C6=""),"Điểm tổng kết chỉ hiển thị sau khi nhập tên HỌC PHẦN, Số tính chỉ và Họ tên giảng viên đầy đủ","")</f>
        <v/>
      </c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49"/>
      <c r="P5" s="179"/>
    </row>
    <row r="6" spans="1:16" s="35" customFormat="1" ht="15">
      <c r="A6" s="180"/>
      <c r="B6" s="181" t="s">
        <v>5</v>
      </c>
      <c r="C6" s="262" t="s">
        <v>5063</v>
      </c>
      <c r="D6" s="262"/>
      <c r="E6" s="262"/>
      <c r="F6" s="262"/>
      <c r="G6" s="180"/>
      <c r="H6" s="252" t="s">
        <v>33</v>
      </c>
      <c r="I6" s="252"/>
      <c r="J6" s="182">
        <v>3</v>
      </c>
      <c r="K6" s="181" t="s">
        <v>47</v>
      </c>
      <c r="L6" s="251" t="str">
        <f>IF(B11="","",IF(ISNA(VLOOKUP(B11,'DS LOP CAO DANG'!$B$2:$F$2157,5,FALSE))=TRUE,"",VLOOKUP(B11,'DS LOP CAO DANG'!$B$2:$F$2157,5,FALSE)))</f>
        <v>15CĐ-CK1</v>
      </c>
      <c r="M6" s="251"/>
      <c r="N6" s="251"/>
      <c r="O6" s="180"/>
      <c r="P6" s="180"/>
    </row>
    <row r="7" spans="1:16" s="38" customFormat="1">
      <c r="A7" s="183"/>
      <c r="B7" s="183"/>
      <c r="C7" s="184" t="s">
        <v>6</v>
      </c>
      <c r="D7" s="184" t="s">
        <v>181</v>
      </c>
      <c r="E7" s="185"/>
      <c r="F7" s="183"/>
      <c r="G7" s="246" t="s">
        <v>7</v>
      </c>
      <c r="H7" s="246"/>
      <c r="I7" s="246"/>
      <c r="J7" s="246" t="s">
        <v>182</v>
      </c>
      <c r="K7" s="246"/>
      <c r="L7" s="246"/>
      <c r="M7" s="183"/>
      <c r="N7" s="183"/>
      <c r="O7" s="186"/>
      <c r="P7" s="186"/>
    </row>
    <row r="8" spans="1:16" s="35" customFormat="1" ht="15">
      <c r="A8" s="247" t="s">
        <v>8</v>
      </c>
      <c r="B8" s="247" t="s">
        <v>48</v>
      </c>
      <c r="C8" s="261" t="s">
        <v>49</v>
      </c>
      <c r="D8" s="261"/>
      <c r="E8" s="247" t="s">
        <v>13</v>
      </c>
      <c r="F8" s="245" t="s">
        <v>25</v>
      </c>
      <c r="G8" s="245" t="s">
        <v>26</v>
      </c>
      <c r="H8" s="245" t="s">
        <v>27</v>
      </c>
      <c r="I8" s="245" t="s">
        <v>28</v>
      </c>
      <c r="J8" s="245" t="s">
        <v>29</v>
      </c>
      <c r="K8" s="245" t="s">
        <v>30</v>
      </c>
      <c r="L8" s="245" t="s">
        <v>31</v>
      </c>
      <c r="M8" s="245" t="s">
        <v>32</v>
      </c>
      <c r="N8" s="245" t="s">
        <v>15</v>
      </c>
      <c r="O8" s="250" t="s">
        <v>12</v>
      </c>
      <c r="P8" s="180"/>
    </row>
    <row r="9" spans="1:16" s="7" customFormat="1" ht="15">
      <c r="A9" s="247"/>
      <c r="B9" s="247"/>
      <c r="C9" s="261"/>
      <c r="D9" s="261"/>
      <c r="E9" s="247"/>
      <c r="F9" s="245"/>
      <c r="G9" s="245"/>
      <c r="H9" s="245"/>
      <c r="I9" s="245"/>
      <c r="J9" s="245"/>
      <c r="K9" s="245"/>
      <c r="L9" s="245"/>
      <c r="M9" s="245"/>
      <c r="N9" s="245"/>
      <c r="O9" s="250"/>
      <c r="P9" s="187"/>
    </row>
    <row r="10" spans="1:16" s="7" customFormat="1" ht="15">
      <c r="A10" s="247"/>
      <c r="B10" s="247"/>
      <c r="C10" s="261"/>
      <c r="D10" s="261"/>
      <c r="E10" s="247"/>
      <c r="F10" s="244">
        <v>0.2</v>
      </c>
      <c r="G10" s="245"/>
      <c r="H10" s="245"/>
      <c r="I10" s="245"/>
      <c r="J10" s="245"/>
      <c r="K10" s="245"/>
      <c r="L10" s="188">
        <v>0.3</v>
      </c>
      <c r="M10" s="188">
        <v>0.5</v>
      </c>
      <c r="N10" s="245"/>
      <c r="O10" s="250"/>
      <c r="P10" s="187"/>
    </row>
    <row r="11" spans="1:16">
      <c r="A11" s="189">
        <f>IF(B11="","",SUBTOTAL(3,$B$11:B11))</f>
        <v>1</v>
      </c>
      <c r="B11" s="190" t="s">
        <v>3129</v>
      </c>
      <c r="C11" s="191" t="str">
        <f>IF(B11="","",IF(ISNA(VLOOKUP($B11,'DS LOP CAO DANG'!$B$2:$D$2157,2,FALSE))=TRUE,"",VLOOKUP($B11,'DS LOP CAO DANG'!$B$2:$D$2157,2,FALSE)))</f>
        <v>Phạm Đức</v>
      </c>
      <c r="D11" s="192" t="str">
        <f>IF(C11="","",IF(ISNA(VLOOKUP($B11,'DS LOP CAO DANG'!$B$2:$D$2157,3,FALSE))=TRUE,"",VLOOKUP($B11,'DS LOP CAO DANG'!$B$2:$D$2157,3,FALSE)))</f>
        <v>An</v>
      </c>
      <c r="E11" s="193"/>
      <c r="F11" s="194">
        <v>0</v>
      </c>
      <c r="G11" s="194">
        <v>0</v>
      </c>
      <c r="H11" s="195"/>
      <c r="I11" s="195"/>
      <c r="J11" s="195"/>
      <c r="K11" s="195"/>
      <c r="L11" s="194">
        <v>0</v>
      </c>
      <c r="M11" s="195">
        <v>0</v>
      </c>
      <c r="N11" s="176">
        <f>IF(B11="","",IF(OR($C$6="",$J$6="",$L$6="",$J$101=""),"",IF(ISNUMBER(E11)=TRUE,E11,IF(COUNT(F11:M11)=0,"",IF(COUNT(F11:K11)=0,ROUND(0.3*L11+0.5*M11,1),ROUND(0.2*(SUM(F11:K11)/COUNT(F11:K11))+0.3*L11+0.5*M11,1))))))</f>
        <v>0</v>
      </c>
      <c r="O11" s="196" t="str">
        <f>IF(B11="","",IF(OR($C$6="",$J$6="",$L$6=""),"",IF(N11="","KXL",IF(N11&lt;4,"Kém",IF(N11&lt;5.4,"TBY",IF(N11&lt;7,"TB",IF(N11&lt;8.4,"Khá","Giỏi")))))))</f>
        <v>Kém</v>
      </c>
      <c r="P11" s="197"/>
    </row>
    <row r="12" spans="1:16">
      <c r="A12" s="189">
        <f>IF(B12="","",SUBTOTAL(3,$B$11:B12))</f>
        <v>2</v>
      </c>
      <c r="B12" s="198" t="s">
        <v>3132</v>
      </c>
      <c r="C12" s="191" t="str">
        <f>IF(B12="","",IF(ISNA(VLOOKUP($B12,'DS LOP CAO DANG'!$B$2:$D$2157,2,FALSE))=TRUE,"",VLOOKUP($B12,'DS LOP CAO DANG'!$B$2:$D$2157,2,FALSE)))</f>
        <v>Đinh Hoàng Bảo</v>
      </c>
      <c r="D12" s="192" t="str">
        <f>IF(C12="","",IF(ISNA(VLOOKUP($B12,'DS LOP CAO DANG'!$B$2:$D$2157,3,FALSE))=TRUE,"",VLOOKUP($B12,'DS LOP CAO DANG'!$B$2:$D$2157,3,FALSE)))</f>
        <v>Anh</v>
      </c>
      <c r="E12" s="199"/>
      <c r="F12" s="194">
        <v>5.5</v>
      </c>
      <c r="G12" s="194">
        <v>7</v>
      </c>
      <c r="H12" s="200"/>
      <c r="I12" s="200"/>
      <c r="J12" s="200"/>
      <c r="K12" s="200"/>
      <c r="L12" s="194">
        <v>4</v>
      </c>
      <c r="M12" s="200">
        <v>4.3</v>
      </c>
      <c r="N12" s="176">
        <f t="shared" ref="N12:N75" si="0">IF(B12="","",IF(OR($C$6="",$J$6="",$L$6="",$J$101=""),"",IF(ISNUMBER(E12)=TRUE,E12,IF(COUNT(F12:M12)=0,"",IF(COUNT(F12:K12)=0,ROUND(0.3*L12+0.5*M12,1),ROUND(0.2*(SUM(F12:K12)/COUNT(F12:K12))+0.3*L12+0.5*M12,1))))))</f>
        <v>4.5999999999999996</v>
      </c>
      <c r="O12" s="196" t="str">
        <f t="shared" ref="O12:O75" si="1">IF(B12="","",IF(OR($C$6="",$J$6="",$L$6=""),"",IF(N12="","KXL",IF(N12&lt;4,"Kém",IF(N12&lt;5.4,"TBY",IF(N12&lt;7,"TB",IF(N12&lt;8.4,"Khá","Giỏi")))))))</f>
        <v>TBY</v>
      </c>
      <c r="P12" s="197"/>
    </row>
    <row r="13" spans="1:16">
      <c r="A13" s="189">
        <f>IF(B13="","",SUBTOTAL(3,$B$11:B13))</f>
        <v>3</v>
      </c>
      <c r="B13" s="198" t="s">
        <v>3135</v>
      </c>
      <c r="C13" s="191" t="str">
        <f>IF(B13="","",IF(ISNA(VLOOKUP($B13,'DS LOP CAO DANG'!$B$2:$D$2157,2,FALSE))=TRUE,"",VLOOKUP($B13,'DS LOP CAO DANG'!$B$2:$D$2157,2,FALSE)))</f>
        <v>Nguyễn Đình</v>
      </c>
      <c r="D13" s="192" t="str">
        <f>IF(C13="","",IF(ISNA(VLOOKUP($B13,'DS LOP CAO DANG'!$B$2:$D$2157,3,FALSE))=TRUE,"",VLOOKUP($B13,'DS LOP CAO DANG'!$B$2:$D$2157,3,FALSE)))</f>
        <v>Bảo</v>
      </c>
      <c r="E13" s="199"/>
      <c r="F13" s="194">
        <v>0</v>
      </c>
      <c r="G13" s="194">
        <v>0</v>
      </c>
      <c r="H13" s="200"/>
      <c r="I13" s="200"/>
      <c r="J13" s="200"/>
      <c r="K13" s="200"/>
      <c r="L13" s="194">
        <v>0</v>
      </c>
      <c r="M13" s="200">
        <v>0</v>
      </c>
      <c r="N13" s="176">
        <f t="shared" si="0"/>
        <v>0</v>
      </c>
      <c r="O13" s="196" t="str">
        <f t="shared" si="1"/>
        <v>Kém</v>
      </c>
      <c r="P13" s="197"/>
    </row>
    <row r="14" spans="1:16">
      <c r="A14" s="189">
        <f>IF(B14="","",SUBTOTAL(3,$B$11:B14))</f>
        <v>4</v>
      </c>
      <c r="B14" s="198" t="s">
        <v>3137</v>
      </c>
      <c r="C14" s="191" t="str">
        <f>IF(B14="","",IF(ISNA(VLOOKUP($B14,'DS LOP CAO DANG'!$B$2:$D$2157,2,FALSE))=TRUE,"",VLOOKUP($B14,'DS LOP CAO DANG'!$B$2:$D$2157,2,FALSE)))</f>
        <v>Nguyễn Quốc</v>
      </c>
      <c r="D14" s="192" t="str">
        <f>IF(C14="","",IF(ISNA(VLOOKUP($B14,'DS LOP CAO DANG'!$B$2:$D$2157,3,FALSE))=TRUE,"",VLOOKUP($B14,'DS LOP CAO DANG'!$B$2:$D$2157,3,FALSE)))</f>
        <v>Bảo</v>
      </c>
      <c r="E14" s="199"/>
      <c r="F14" s="194">
        <v>8.5</v>
      </c>
      <c r="G14" s="194">
        <v>9</v>
      </c>
      <c r="H14" s="200"/>
      <c r="I14" s="200"/>
      <c r="J14" s="200"/>
      <c r="K14" s="200"/>
      <c r="L14" s="194">
        <v>5</v>
      </c>
      <c r="M14" s="200">
        <v>5</v>
      </c>
      <c r="N14" s="176">
        <f t="shared" si="0"/>
        <v>5.8</v>
      </c>
      <c r="O14" s="196" t="str">
        <f t="shared" si="1"/>
        <v>TB</v>
      </c>
      <c r="P14" s="197"/>
    </row>
    <row r="15" spans="1:16">
      <c r="A15" s="189">
        <f>IF(B15="","",SUBTOTAL(3,$B$11:B15))</f>
        <v>5</v>
      </c>
      <c r="B15" s="198" t="s">
        <v>3138</v>
      </c>
      <c r="C15" s="191" t="str">
        <f>IF(B15="","",IF(ISNA(VLOOKUP($B15,'DS LOP CAO DANG'!$B$2:$D$2157,2,FALSE))=TRUE,"",VLOOKUP($B15,'DS LOP CAO DANG'!$B$2:$D$2157,2,FALSE)))</f>
        <v>Phan Chí</v>
      </c>
      <c r="D15" s="192" t="str">
        <f>IF(C15="","",IF(ISNA(VLOOKUP($B15,'DS LOP CAO DANG'!$B$2:$D$2157,3,FALSE))=TRUE,"",VLOOKUP($B15,'DS LOP CAO DANG'!$B$2:$D$2157,3,FALSE)))</f>
        <v>Bảo</v>
      </c>
      <c r="E15" s="199"/>
      <c r="F15" s="194">
        <v>0</v>
      </c>
      <c r="G15" s="194">
        <v>0</v>
      </c>
      <c r="H15" s="200"/>
      <c r="I15" s="200"/>
      <c r="J15" s="200"/>
      <c r="K15" s="200"/>
      <c r="L15" s="194">
        <v>0</v>
      </c>
      <c r="M15" s="200">
        <v>0</v>
      </c>
      <c r="N15" s="176">
        <f t="shared" si="0"/>
        <v>0</v>
      </c>
      <c r="O15" s="196" t="str">
        <f t="shared" si="1"/>
        <v>Kém</v>
      </c>
      <c r="P15" s="197"/>
    </row>
    <row r="16" spans="1:16">
      <c r="A16" s="189">
        <f>IF(B16="","",SUBTOTAL(3,$B$11:B16))</f>
        <v>6</v>
      </c>
      <c r="B16" s="198" t="s">
        <v>3141</v>
      </c>
      <c r="C16" s="191" t="str">
        <f>IF(B16="","",IF(ISNA(VLOOKUP($B16,'DS LOP CAO DANG'!$B$2:$D$2157,2,FALSE))=TRUE,"",VLOOKUP($B16,'DS LOP CAO DANG'!$B$2:$D$2157,2,FALSE)))</f>
        <v>Trịnh Đình</v>
      </c>
      <c r="D16" s="192" t="str">
        <f>IF(C16="","",IF(ISNA(VLOOKUP($B16,'DS LOP CAO DANG'!$B$2:$D$2157,3,FALSE))=TRUE,"",VLOOKUP($B16,'DS LOP CAO DANG'!$B$2:$D$2157,3,FALSE)))</f>
        <v>Bảo</v>
      </c>
      <c r="E16" s="199"/>
      <c r="F16" s="194">
        <v>7</v>
      </c>
      <c r="G16" s="194">
        <v>6</v>
      </c>
      <c r="H16" s="200"/>
      <c r="I16" s="200"/>
      <c r="J16" s="200"/>
      <c r="K16" s="200"/>
      <c r="L16" s="194">
        <v>6</v>
      </c>
      <c r="M16" s="200">
        <v>5</v>
      </c>
      <c r="N16" s="176">
        <f t="shared" si="0"/>
        <v>5.6</v>
      </c>
      <c r="O16" s="196" t="str">
        <f t="shared" si="1"/>
        <v>TB</v>
      </c>
      <c r="P16" s="197"/>
    </row>
    <row r="17" spans="1:16">
      <c r="A17" s="189">
        <f>IF(B17="","",SUBTOTAL(3,$B$11:B17))</f>
        <v>7</v>
      </c>
      <c r="B17" s="198" t="s">
        <v>3143</v>
      </c>
      <c r="C17" s="191" t="str">
        <f>IF(B17="","",IF(ISNA(VLOOKUP($B17,'DS LOP CAO DANG'!$B$2:$D$2157,2,FALSE))=TRUE,"",VLOOKUP($B17,'DS LOP CAO DANG'!$B$2:$D$2157,2,FALSE)))</f>
        <v>Trần Thanh</v>
      </c>
      <c r="D17" s="192" t="str">
        <f>IF(C17="","",IF(ISNA(VLOOKUP($B17,'DS LOP CAO DANG'!$B$2:$D$2157,3,FALSE))=TRUE,"",VLOOKUP($B17,'DS LOP CAO DANG'!$B$2:$D$2157,3,FALSE)))</f>
        <v>Bình</v>
      </c>
      <c r="E17" s="199"/>
      <c r="F17" s="194">
        <v>8</v>
      </c>
      <c r="G17" s="194">
        <v>6</v>
      </c>
      <c r="H17" s="200"/>
      <c r="I17" s="200"/>
      <c r="J17" s="200"/>
      <c r="K17" s="200"/>
      <c r="L17" s="194">
        <v>3</v>
      </c>
      <c r="M17" s="200">
        <v>0.3</v>
      </c>
      <c r="N17" s="176">
        <f t="shared" si="0"/>
        <v>2.5</v>
      </c>
      <c r="O17" s="196" t="str">
        <f t="shared" si="1"/>
        <v>Kém</v>
      </c>
      <c r="P17" s="197"/>
    </row>
    <row r="18" spans="1:16">
      <c r="A18" s="189">
        <f>IF(B18="","",SUBTOTAL(3,$B$11:B18))</f>
        <v>8</v>
      </c>
      <c r="B18" s="198" t="s">
        <v>3144</v>
      </c>
      <c r="C18" s="191" t="str">
        <f>IF(B18="","",IF(ISNA(VLOOKUP($B18,'DS LOP CAO DANG'!$B$2:$D$2157,2,FALSE))=TRUE,"",VLOOKUP($B18,'DS LOP CAO DANG'!$B$2:$D$2157,2,FALSE)))</f>
        <v>Võ Sỹ</v>
      </c>
      <c r="D18" s="192" t="str">
        <f>IF(C18="","",IF(ISNA(VLOOKUP($B18,'DS LOP CAO DANG'!$B$2:$D$2157,3,FALSE))=TRUE,"",VLOOKUP($B18,'DS LOP CAO DANG'!$B$2:$D$2157,3,FALSE)))</f>
        <v>Bỗng</v>
      </c>
      <c r="E18" s="199"/>
      <c r="F18" s="194">
        <v>8.5</v>
      </c>
      <c r="G18" s="194">
        <v>10</v>
      </c>
      <c r="H18" s="200"/>
      <c r="I18" s="200"/>
      <c r="J18" s="200"/>
      <c r="K18" s="200"/>
      <c r="L18" s="194">
        <v>7</v>
      </c>
      <c r="M18" s="200">
        <v>9</v>
      </c>
      <c r="N18" s="176">
        <f t="shared" si="0"/>
        <v>8.5</v>
      </c>
      <c r="O18" s="196" t="str">
        <f t="shared" si="1"/>
        <v>Giỏi</v>
      </c>
      <c r="P18" s="197"/>
    </row>
    <row r="19" spans="1:16">
      <c r="A19" s="189">
        <f>IF(B19="","",SUBTOTAL(3,$B$11:B19))</f>
        <v>9</v>
      </c>
      <c r="B19" s="198" t="s">
        <v>3148</v>
      </c>
      <c r="C19" s="191" t="str">
        <f>IF(B19="","",IF(ISNA(VLOOKUP($B19,'DS LOP CAO DANG'!$B$2:$D$2157,2,FALSE))=TRUE,"",VLOOKUP($B19,'DS LOP CAO DANG'!$B$2:$D$2157,2,FALSE)))</f>
        <v>Phạm Đình</v>
      </c>
      <c r="D19" s="192" t="str">
        <f>IF(C19="","",IF(ISNA(VLOOKUP($B19,'DS LOP CAO DANG'!$B$2:$D$2157,3,FALSE))=TRUE,"",VLOOKUP($B19,'DS LOP CAO DANG'!$B$2:$D$2157,3,FALSE)))</f>
        <v>Cường</v>
      </c>
      <c r="E19" s="199"/>
      <c r="F19" s="194">
        <v>8</v>
      </c>
      <c r="G19" s="194">
        <v>7</v>
      </c>
      <c r="H19" s="200"/>
      <c r="I19" s="200"/>
      <c r="J19" s="200"/>
      <c r="K19" s="200"/>
      <c r="L19" s="194">
        <v>7</v>
      </c>
      <c r="M19" s="200">
        <v>3.8</v>
      </c>
      <c r="N19" s="176">
        <f t="shared" si="0"/>
        <v>5.5</v>
      </c>
      <c r="O19" s="196" t="str">
        <f t="shared" si="1"/>
        <v>TB</v>
      </c>
      <c r="P19" s="197"/>
    </row>
    <row r="20" spans="1:16">
      <c r="A20" s="189">
        <f>IF(B20="","",SUBTOTAL(3,$B$11:B20))</f>
        <v>10</v>
      </c>
      <c r="B20" s="198" t="s">
        <v>3150</v>
      </c>
      <c r="C20" s="191" t="str">
        <f>IF(B20="","",IF(ISNA(VLOOKUP($B20,'DS LOP CAO DANG'!$B$2:$D$2157,2,FALSE))=TRUE,"",VLOOKUP($B20,'DS LOP CAO DANG'!$B$2:$D$2157,2,FALSE)))</f>
        <v>Phạm Công</v>
      </c>
      <c r="D20" s="192" t="str">
        <f>IF(C20="","",IF(ISNA(VLOOKUP($B20,'DS LOP CAO DANG'!$B$2:$D$2157,3,FALSE))=TRUE,"",VLOOKUP($B20,'DS LOP CAO DANG'!$B$2:$D$2157,3,FALSE)))</f>
        <v>Danh</v>
      </c>
      <c r="E20" s="199"/>
      <c r="F20" s="194">
        <v>9</v>
      </c>
      <c r="G20" s="194">
        <v>7</v>
      </c>
      <c r="H20" s="200"/>
      <c r="I20" s="200"/>
      <c r="J20" s="200"/>
      <c r="K20" s="200"/>
      <c r="L20" s="194">
        <v>6</v>
      </c>
      <c r="M20" s="200">
        <v>5.5</v>
      </c>
      <c r="N20" s="176">
        <f t="shared" si="0"/>
        <v>6.2</v>
      </c>
      <c r="O20" s="196" t="str">
        <f t="shared" si="1"/>
        <v>TB</v>
      </c>
      <c r="P20" s="197"/>
    </row>
    <row r="21" spans="1:16">
      <c r="A21" s="189">
        <f>IF(B21="","",SUBTOTAL(3,$B$11:B21))</f>
        <v>11</v>
      </c>
      <c r="B21" s="198" t="s">
        <v>3152</v>
      </c>
      <c r="C21" s="191" t="str">
        <f>IF(B21="","",IF(ISNA(VLOOKUP($B21,'DS LOP CAO DANG'!$B$2:$D$2157,2,FALSE))=TRUE,"",VLOOKUP($B21,'DS LOP CAO DANG'!$B$2:$D$2157,2,FALSE)))</f>
        <v>Huỳnh Quang</v>
      </c>
      <c r="D21" s="192" t="str">
        <f>IF(C21="","",IF(ISNA(VLOOKUP($B21,'DS LOP CAO DANG'!$B$2:$D$2157,3,FALSE))=TRUE,"",VLOOKUP($B21,'DS LOP CAO DANG'!$B$2:$D$2157,3,FALSE)))</f>
        <v>Điền</v>
      </c>
      <c r="E21" s="199"/>
      <c r="F21" s="194">
        <v>10</v>
      </c>
      <c r="G21" s="194">
        <v>10</v>
      </c>
      <c r="H21" s="200"/>
      <c r="I21" s="200"/>
      <c r="J21" s="200"/>
      <c r="K21" s="200"/>
      <c r="L21" s="194">
        <v>5</v>
      </c>
      <c r="M21" s="200">
        <v>6.5</v>
      </c>
      <c r="N21" s="176">
        <f t="shared" si="0"/>
        <v>6.8</v>
      </c>
      <c r="O21" s="196" t="str">
        <f t="shared" si="1"/>
        <v>TB</v>
      </c>
      <c r="P21" s="197"/>
    </row>
    <row r="22" spans="1:16">
      <c r="A22" s="189">
        <f>IF(B22="","",SUBTOTAL(3,$B$11:B22))</f>
        <v>12</v>
      </c>
      <c r="B22" s="198" t="s">
        <v>3154</v>
      </c>
      <c r="C22" s="191" t="str">
        <f>IF(B22="","",IF(ISNA(VLOOKUP($B22,'DS LOP CAO DANG'!$B$2:$D$2157,2,FALSE))=TRUE,"",VLOOKUP($B22,'DS LOP CAO DANG'!$B$2:$D$2157,2,FALSE)))</f>
        <v>Đinh Ngọc</v>
      </c>
      <c r="D22" s="192" t="str">
        <f>IF(C22="","",IF(ISNA(VLOOKUP($B22,'DS LOP CAO DANG'!$B$2:$D$2157,3,FALSE))=TRUE,"",VLOOKUP($B22,'DS LOP CAO DANG'!$B$2:$D$2157,3,FALSE)))</f>
        <v>Điệp</v>
      </c>
      <c r="E22" s="199"/>
      <c r="F22" s="194">
        <v>10</v>
      </c>
      <c r="G22" s="194">
        <v>10</v>
      </c>
      <c r="H22" s="200"/>
      <c r="I22" s="200"/>
      <c r="J22" s="200"/>
      <c r="K22" s="200"/>
      <c r="L22" s="194">
        <v>6</v>
      </c>
      <c r="M22" s="200">
        <v>5.3</v>
      </c>
      <c r="N22" s="176">
        <f t="shared" si="0"/>
        <v>6.5</v>
      </c>
      <c r="O22" s="196" t="str">
        <f t="shared" si="1"/>
        <v>TB</v>
      </c>
      <c r="P22" s="197"/>
    </row>
    <row r="23" spans="1:16">
      <c r="A23" s="189">
        <f>IF(B23="","",SUBTOTAL(3,$B$11:B23))</f>
        <v>13</v>
      </c>
      <c r="B23" s="198" t="s">
        <v>3155</v>
      </c>
      <c r="C23" s="191" t="str">
        <f>IF(B23="","",IF(ISNA(VLOOKUP($B23,'DS LOP CAO DANG'!$B$2:$D$2157,2,FALSE))=TRUE,"",VLOOKUP($B23,'DS LOP CAO DANG'!$B$2:$D$2157,2,FALSE)))</f>
        <v>Nguyễn Ngọc</v>
      </c>
      <c r="D23" s="192" t="str">
        <f>IF(C23="","",IF(ISNA(VLOOKUP($B23,'DS LOP CAO DANG'!$B$2:$D$2157,3,FALSE))=TRUE,"",VLOOKUP($B23,'DS LOP CAO DANG'!$B$2:$D$2157,3,FALSE)))</f>
        <v>Đô</v>
      </c>
      <c r="E23" s="199"/>
      <c r="F23" s="194">
        <v>8</v>
      </c>
      <c r="G23" s="194">
        <v>6</v>
      </c>
      <c r="H23" s="200"/>
      <c r="I23" s="200"/>
      <c r="J23" s="200"/>
      <c r="K23" s="200"/>
      <c r="L23" s="194">
        <v>3</v>
      </c>
      <c r="M23" s="200">
        <v>2.8</v>
      </c>
      <c r="N23" s="176">
        <f t="shared" si="0"/>
        <v>3.7</v>
      </c>
      <c r="O23" s="196" t="str">
        <f t="shared" si="1"/>
        <v>Kém</v>
      </c>
      <c r="P23" s="197"/>
    </row>
    <row r="24" spans="1:16">
      <c r="A24" s="189">
        <f>IF(B24="","",SUBTOTAL(3,$B$11:B24))</f>
        <v>14</v>
      </c>
      <c r="B24" s="198" t="s">
        <v>3157</v>
      </c>
      <c r="C24" s="191" t="str">
        <f>IF(B24="","",IF(ISNA(VLOOKUP($B24,'DS LOP CAO DANG'!$B$2:$D$2157,2,FALSE))=TRUE,"",VLOOKUP($B24,'DS LOP CAO DANG'!$B$2:$D$2157,2,FALSE)))</f>
        <v>Lê Đình</v>
      </c>
      <c r="D24" s="192" t="str">
        <f>IF(C24="","",IF(ISNA(VLOOKUP($B24,'DS LOP CAO DANG'!$B$2:$D$2157,3,FALSE))=TRUE,"",VLOOKUP($B24,'DS LOP CAO DANG'!$B$2:$D$2157,3,FALSE)))</f>
        <v>Đức</v>
      </c>
      <c r="E24" s="199"/>
      <c r="F24" s="194">
        <v>10</v>
      </c>
      <c r="G24" s="194">
        <v>8</v>
      </c>
      <c r="H24" s="200"/>
      <c r="I24" s="200"/>
      <c r="J24" s="200"/>
      <c r="K24" s="200"/>
      <c r="L24" s="194">
        <v>3</v>
      </c>
      <c r="M24" s="200">
        <v>1.3</v>
      </c>
      <c r="N24" s="176">
        <f t="shared" si="0"/>
        <v>3.4</v>
      </c>
      <c r="O24" s="196" t="str">
        <f t="shared" si="1"/>
        <v>Kém</v>
      </c>
      <c r="P24" s="197"/>
    </row>
    <row r="25" spans="1:16">
      <c r="A25" s="189">
        <f>IF(B25="","",SUBTOTAL(3,$B$11:B25))</f>
        <v>15</v>
      </c>
      <c r="B25" s="198" t="s">
        <v>3159</v>
      </c>
      <c r="C25" s="191" t="str">
        <f>IF(B25="","",IF(ISNA(VLOOKUP($B25,'DS LOP CAO DANG'!$B$2:$D$2157,2,FALSE))=TRUE,"",VLOOKUP($B25,'DS LOP CAO DANG'!$B$2:$D$2157,2,FALSE)))</f>
        <v>Đỗ Hải</v>
      </c>
      <c r="D25" s="192" t="str">
        <f>IF(C25="","",IF(ISNA(VLOOKUP($B25,'DS LOP CAO DANG'!$B$2:$D$2157,3,FALSE))=TRUE,"",VLOOKUP($B25,'DS LOP CAO DANG'!$B$2:$D$2157,3,FALSE)))</f>
        <v>Dương</v>
      </c>
      <c r="E25" s="199"/>
      <c r="F25" s="194">
        <v>0</v>
      </c>
      <c r="G25" s="194">
        <v>0</v>
      </c>
      <c r="H25" s="200"/>
      <c r="I25" s="200"/>
      <c r="J25" s="200"/>
      <c r="K25" s="200"/>
      <c r="L25" s="194">
        <v>0</v>
      </c>
      <c r="M25" s="200">
        <v>0</v>
      </c>
      <c r="N25" s="176">
        <f t="shared" si="0"/>
        <v>0</v>
      </c>
      <c r="O25" s="196" t="str">
        <f t="shared" si="1"/>
        <v>Kém</v>
      </c>
      <c r="P25" s="197"/>
    </row>
    <row r="26" spans="1:16">
      <c r="A26" s="189">
        <f>IF(B26="","",SUBTOTAL(3,$B$11:B26))</f>
        <v>16</v>
      </c>
      <c r="B26" s="198" t="s">
        <v>3161</v>
      </c>
      <c r="C26" s="191" t="str">
        <f>IF(B26="","",IF(ISNA(VLOOKUP($B26,'DS LOP CAO DANG'!$B$2:$D$2157,2,FALSE))=TRUE,"",VLOOKUP($B26,'DS LOP CAO DANG'!$B$2:$D$2157,2,FALSE)))</f>
        <v>Dương Thanh</v>
      </c>
      <c r="D26" s="192" t="str">
        <f>IF(C26="","",IF(ISNA(VLOOKUP($B26,'DS LOP CAO DANG'!$B$2:$D$2157,3,FALSE))=TRUE,"",VLOOKUP($B26,'DS LOP CAO DANG'!$B$2:$D$2157,3,FALSE)))</f>
        <v>Hải</v>
      </c>
      <c r="E26" s="199"/>
      <c r="F26" s="194">
        <v>6</v>
      </c>
      <c r="G26" s="194">
        <v>9</v>
      </c>
      <c r="H26" s="200"/>
      <c r="I26" s="200"/>
      <c r="J26" s="200"/>
      <c r="K26" s="200"/>
      <c r="L26" s="194">
        <v>4</v>
      </c>
      <c r="M26" s="200">
        <v>2.2999999999999998</v>
      </c>
      <c r="N26" s="176">
        <f t="shared" si="0"/>
        <v>3.9</v>
      </c>
      <c r="O26" s="196" t="str">
        <f t="shared" si="1"/>
        <v>Kém</v>
      </c>
      <c r="P26" s="197"/>
    </row>
    <row r="27" spans="1:16">
      <c r="A27" s="189">
        <f>IF(B27="","",SUBTOTAL(3,$B$11:B27))</f>
        <v>17</v>
      </c>
      <c r="B27" s="198" t="s">
        <v>3163</v>
      </c>
      <c r="C27" s="191" t="str">
        <f>IF(B27="","",IF(ISNA(VLOOKUP($B27,'DS LOP CAO DANG'!$B$2:$D$2157,2,FALSE))=TRUE,"",VLOOKUP($B27,'DS LOP CAO DANG'!$B$2:$D$2157,2,FALSE)))</f>
        <v>Nguyễn Như</v>
      </c>
      <c r="D27" s="192" t="str">
        <f>IF(C27="","",IF(ISNA(VLOOKUP($B27,'DS LOP CAO DANG'!$B$2:$D$2157,3,FALSE))=TRUE,"",VLOOKUP($B27,'DS LOP CAO DANG'!$B$2:$D$2157,3,FALSE)))</f>
        <v>Hiền</v>
      </c>
      <c r="E27" s="199"/>
      <c r="F27" s="194">
        <v>0</v>
      </c>
      <c r="G27" s="194">
        <v>0</v>
      </c>
      <c r="H27" s="200"/>
      <c r="I27" s="200"/>
      <c r="J27" s="200"/>
      <c r="K27" s="200"/>
      <c r="L27" s="194">
        <v>0</v>
      </c>
      <c r="M27" s="200">
        <v>0</v>
      </c>
      <c r="N27" s="176">
        <f t="shared" si="0"/>
        <v>0</v>
      </c>
      <c r="O27" s="196" t="str">
        <f t="shared" si="1"/>
        <v>Kém</v>
      </c>
      <c r="P27" s="197"/>
    </row>
    <row r="28" spans="1:16">
      <c r="A28" s="189">
        <f>IF(B28="","",SUBTOTAL(3,$B$11:B28))</f>
        <v>18</v>
      </c>
      <c r="B28" s="198" t="s">
        <v>3164</v>
      </c>
      <c r="C28" s="191" t="str">
        <f>IF(B28="","",IF(ISNA(VLOOKUP($B28,'DS LOP CAO DANG'!$B$2:$D$2157,2,FALSE))=TRUE,"",VLOOKUP($B28,'DS LOP CAO DANG'!$B$2:$D$2157,2,FALSE)))</f>
        <v>Trần Minh</v>
      </c>
      <c r="D28" s="192" t="str">
        <f>IF(C28="","",IF(ISNA(VLOOKUP($B28,'DS LOP CAO DANG'!$B$2:$D$2157,3,FALSE))=TRUE,"",VLOOKUP($B28,'DS LOP CAO DANG'!$B$2:$D$2157,3,FALSE)))</f>
        <v>Hiếu</v>
      </c>
      <c r="E28" s="199"/>
      <c r="F28" s="194">
        <v>7</v>
      </c>
      <c r="G28" s="194">
        <v>6</v>
      </c>
      <c r="H28" s="200"/>
      <c r="I28" s="200"/>
      <c r="J28" s="200"/>
      <c r="K28" s="200"/>
      <c r="L28" s="194">
        <v>7</v>
      </c>
      <c r="M28" s="200">
        <v>0</v>
      </c>
      <c r="N28" s="176">
        <f t="shared" si="0"/>
        <v>3.4</v>
      </c>
      <c r="O28" s="196" t="str">
        <f t="shared" si="1"/>
        <v>Kém</v>
      </c>
      <c r="P28" s="197"/>
    </row>
    <row r="29" spans="1:16">
      <c r="A29" s="189">
        <f>IF(B29="","",SUBTOTAL(3,$B$11:B29))</f>
        <v>19</v>
      </c>
      <c r="B29" s="198" t="s">
        <v>3165</v>
      </c>
      <c r="C29" s="191" t="str">
        <f>IF(B29="","",IF(ISNA(VLOOKUP($B29,'DS LOP CAO DANG'!$B$2:$D$2157,2,FALSE))=TRUE,"",VLOOKUP($B29,'DS LOP CAO DANG'!$B$2:$D$2157,2,FALSE)))</f>
        <v>Thiều Quốc</v>
      </c>
      <c r="D29" s="192" t="str">
        <f>IF(C29="","",IF(ISNA(VLOOKUP($B29,'DS LOP CAO DANG'!$B$2:$D$2157,3,FALSE))=TRUE,"",VLOOKUP($B29,'DS LOP CAO DANG'!$B$2:$D$2157,3,FALSE)))</f>
        <v>Hữu</v>
      </c>
      <c r="E29" s="199"/>
      <c r="F29" s="194">
        <v>5</v>
      </c>
      <c r="G29" s="194">
        <v>7</v>
      </c>
      <c r="H29" s="200"/>
      <c r="I29" s="200"/>
      <c r="J29" s="200"/>
      <c r="K29" s="200"/>
      <c r="L29" s="194">
        <v>9</v>
      </c>
      <c r="M29" s="200">
        <v>5.5</v>
      </c>
      <c r="N29" s="176">
        <f t="shared" si="0"/>
        <v>6.7</v>
      </c>
      <c r="O29" s="196" t="str">
        <f t="shared" si="1"/>
        <v>TB</v>
      </c>
      <c r="P29" s="197"/>
    </row>
    <row r="30" spans="1:16">
      <c r="A30" s="189">
        <f>IF(B30="","",SUBTOTAL(3,$B$11:B30))</f>
        <v>20</v>
      </c>
      <c r="B30" s="198" t="s">
        <v>3167</v>
      </c>
      <c r="C30" s="191" t="str">
        <f>IF(B30="","",IF(ISNA(VLOOKUP($B30,'DS LOP CAO DANG'!$B$2:$D$2157,2,FALSE))=TRUE,"",VLOOKUP($B30,'DS LOP CAO DANG'!$B$2:$D$2157,2,FALSE)))</f>
        <v>Đỗ Thành</v>
      </c>
      <c r="D30" s="192" t="str">
        <f>IF(C30="","",IF(ISNA(VLOOKUP($B30,'DS LOP CAO DANG'!$B$2:$D$2157,3,FALSE))=TRUE,"",VLOOKUP($B30,'DS LOP CAO DANG'!$B$2:$D$2157,3,FALSE)))</f>
        <v>Huy</v>
      </c>
      <c r="E30" s="199"/>
      <c r="F30" s="194">
        <v>9</v>
      </c>
      <c r="G30" s="194">
        <v>7</v>
      </c>
      <c r="H30" s="200"/>
      <c r="I30" s="200"/>
      <c r="J30" s="200"/>
      <c r="K30" s="200"/>
      <c r="L30" s="194">
        <v>5</v>
      </c>
      <c r="M30" s="200">
        <v>5</v>
      </c>
      <c r="N30" s="176">
        <f t="shared" si="0"/>
        <v>5.6</v>
      </c>
      <c r="O30" s="196" t="str">
        <f t="shared" si="1"/>
        <v>TB</v>
      </c>
      <c r="P30" s="197"/>
    </row>
    <row r="31" spans="1:16">
      <c r="A31" s="189">
        <f>IF(B31="","",SUBTOTAL(3,$B$11:B31))</f>
        <v>21</v>
      </c>
      <c r="B31" s="198" t="s">
        <v>3170</v>
      </c>
      <c r="C31" s="191" t="str">
        <f>IF(B31="","",IF(ISNA(VLOOKUP($B31,'DS LOP CAO DANG'!$B$2:$D$2157,2,FALSE))=TRUE,"",VLOOKUP($B31,'DS LOP CAO DANG'!$B$2:$D$2157,2,FALSE)))</f>
        <v>Nguyễn Công</v>
      </c>
      <c r="D31" s="192" t="str">
        <f>IF(C31="","",IF(ISNA(VLOOKUP($B31,'DS LOP CAO DANG'!$B$2:$D$2157,3,FALSE))=TRUE,"",VLOOKUP($B31,'DS LOP CAO DANG'!$B$2:$D$2157,3,FALSE)))</f>
        <v>Huy</v>
      </c>
      <c r="E31" s="199"/>
      <c r="F31" s="194">
        <v>9</v>
      </c>
      <c r="G31" s="194">
        <v>6</v>
      </c>
      <c r="H31" s="200"/>
      <c r="I31" s="200"/>
      <c r="J31" s="200"/>
      <c r="K31" s="200"/>
      <c r="L31" s="194">
        <v>5</v>
      </c>
      <c r="M31" s="200">
        <v>6.3</v>
      </c>
      <c r="N31" s="176">
        <f t="shared" si="0"/>
        <v>6.2</v>
      </c>
      <c r="O31" s="196" t="str">
        <f t="shared" si="1"/>
        <v>TB</v>
      </c>
      <c r="P31" s="197"/>
    </row>
    <row r="32" spans="1:16">
      <c r="A32" s="189">
        <f>IF(B32="","",SUBTOTAL(3,$B$11:B32))</f>
        <v>22</v>
      </c>
      <c r="B32" s="198" t="s">
        <v>3171</v>
      </c>
      <c r="C32" s="191" t="str">
        <f>IF(B32="","",IF(ISNA(VLOOKUP($B32,'DS LOP CAO DANG'!$B$2:$D$2157,2,FALSE))=TRUE,"",VLOOKUP($B32,'DS LOP CAO DANG'!$B$2:$D$2157,2,FALSE)))</f>
        <v>Lê Tuấn</v>
      </c>
      <c r="D32" s="192" t="str">
        <f>IF(C32="","",IF(ISNA(VLOOKUP($B32,'DS LOP CAO DANG'!$B$2:$D$2157,3,FALSE))=TRUE,"",VLOOKUP($B32,'DS LOP CAO DANG'!$B$2:$D$2157,3,FALSE)))</f>
        <v>Huyên</v>
      </c>
      <c r="E32" s="199"/>
      <c r="F32" s="194">
        <v>7</v>
      </c>
      <c r="G32" s="194">
        <v>8</v>
      </c>
      <c r="H32" s="200"/>
      <c r="I32" s="200"/>
      <c r="J32" s="200"/>
      <c r="K32" s="200"/>
      <c r="L32" s="194">
        <v>6</v>
      </c>
      <c r="M32" s="200">
        <v>3</v>
      </c>
      <c r="N32" s="176">
        <f t="shared" si="0"/>
        <v>4.8</v>
      </c>
      <c r="O32" s="196" t="str">
        <f t="shared" si="1"/>
        <v>TBY</v>
      </c>
      <c r="P32" s="197"/>
    </row>
    <row r="33" spans="1:16">
      <c r="A33" s="189">
        <f>IF(B33="","",SUBTOTAL(3,$B$11:B33))</f>
        <v>23</v>
      </c>
      <c r="B33" s="198" t="s">
        <v>3173</v>
      </c>
      <c r="C33" s="191" t="str">
        <f>IF(B33="","",IF(ISNA(VLOOKUP($B33,'DS LOP CAO DANG'!$B$2:$D$2157,2,FALSE))=TRUE,"",VLOOKUP($B33,'DS LOP CAO DANG'!$B$2:$D$2157,2,FALSE)))</f>
        <v>Đoàn Minh</v>
      </c>
      <c r="D33" s="192" t="str">
        <f>IF(C33="","",IF(ISNA(VLOOKUP($B33,'DS LOP CAO DANG'!$B$2:$D$2157,3,FALSE))=TRUE,"",VLOOKUP($B33,'DS LOP CAO DANG'!$B$2:$D$2157,3,FALSE)))</f>
        <v>Kha</v>
      </c>
      <c r="E33" s="199"/>
      <c r="F33" s="194">
        <v>8</v>
      </c>
      <c r="G33" s="194">
        <v>9</v>
      </c>
      <c r="H33" s="200"/>
      <c r="I33" s="200"/>
      <c r="J33" s="200"/>
      <c r="K33" s="200"/>
      <c r="L33" s="194">
        <v>4</v>
      </c>
      <c r="M33" s="200">
        <v>3.3</v>
      </c>
      <c r="N33" s="176">
        <f t="shared" si="0"/>
        <v>4.5999999999999996</v>
      </c>
      <c r="O33" s="196" t="str">
        <f t="shared" si="1"/>
        <v>TBY</v>
      </c>
      <c r="P33" s="197"/>
    </row>
    <row r="34" spans="1:16">
      <c r="A34" s="189">
        <f>IF(B34="","",SUBTOTAL(3,$B$11:B34))</f>
        <v>24</v>
      </c>
      <c r="B34" s="198" t="s">
        <v>3175</v>
      </c>
      <c r="C34" s="191" t="str">
        <f>IF(B34="","",IF(ISNA(VLOOKUP($B34,'DS LOP CAO DANG'!$B$2:$D$2157,2,FALSE))=TRUE,"",VLOOKUP($B34,'DS LOP CAO DANG'!$B$2:$D$2157,2,FALSE)))</f>
        <v>Lê Vũ</v>
      </c>
      <c r="D34" s="192" t="str">
        <f>IF(C34="","",IF(ISNA(VLOOKUP($B34,'DS LOP CAO DANG'!$B$2:$D$2157,3,FALSE))=TRUE,"",VLOOKUP($B34,'DS LOP CAO DANG'!$B$2:$D$2157,3,FALSE)))</f>
        <v>Khanh</v>
      </c>
      <c r="E34" s="199"/>
      <c r="F34" s="194">
        <v>0</v>
      </c>
      <c r="G34" s="194">
        <v>0</v>
      </c>
      <c r="H34" s="200"/>
      <c r="I34" s="200"/>
      <c r="J34" s="200"/>
      <c r="K34" s="200"/>
      <c r="L34" s="194">
        <v>0</v>
      </c>
      <c r="M34" s="200">
        <v>0</v>
      </c>
      <c r="N34" s="176">
        <f t="shared" si="0"/>
        <v>0</v>
      </c>
      <c r="O34" s="196" t="str">
        <f t="shared" si="1"/>
        <v>Kém</v>
      </c>
      <c r="P34" s="197"/>
    </row>
    <row r="35" spans="1:16">
      <c r="A35" s="189">
        <f>IF(B35="","",SUBTOTAL(3,$B$11:B35))</f>
        <v>25</v>
      </c>
      <c r="B35" s="198" t="s">
        <v>3177</v>
      </c>
      <c r="C35" s="191" t="str">
        <f>IF(B35="","",IF(ISNA(VLOOKUP($B35,'DS LOP CAO DANG'!$B$2:$D$2157,2,FALSE))=TRUE,"",VLOOKUP($B35,'DS LOP CAO DANG'!$B$2:$D$2157,2,FALSE)))</f>
        <v>Nguyễn Hữu</v>
      </c>
      <c r="D35" s="192" t="str">
        <f>IF(C35="","",IF(ISNA(VLOOKUP($B35,'DS LOP CAO DANG'!$B$2:$D$2157,3,FALSE))=TRUE,"",VLOOKUP($B35,'DS LOP CAO DANG'!$B$2:$D$2157,3,FALSE)))</f>
        <v>Lợi</v>
      </c>
      <c r="E35" s="199"/>
      <c r="F35" s="194">
        <v>7</v>
      </c>
      <c r="G35" s="194">
        <v>7</v>
      </c>
      <c r="H35" s="200"/>
      <c r="I35" s="200"/>
      <c r="J35" s="200"/>
      <c r="K35" s="200"/>
      <c r="L35" s="194">
        <v>7</v>
      </c>
      <c r="M35" s="200">
        <v>2.8</v>
      </c>
      <c r="N35" s="176">
        <f t="shared" si="0"/>
        <v>4.9000000000000004</v>
      </c>
      <c r="O35" s="196" t="str">
        <f t="shared" si="1"/>
        <v>TBY</v>
      </c>
      <c r="P35" s="197"/>
    </row>
    <row r="36" spans="1:16">
      <c r="A36" s="189">
        <f>IF(B36="","",SUBTOTAL(3,$B$11:B36))</f>
        <v>26</v>
      </c>
      <c r="B36" s="198" t="s">
        <v>3178</v>
      </c>
      <c r="C36" s="191" t="str">
        <f>IF(B36="","",IF(ISNA(VLOOKUP($B36,'DS LOP CAO DANG'!$B$2:$D$2157,2,FALSE))=TRUE,"",VLOOKUP($B36,'DS LOP CAO DANG'!$B$2:$D$2157,2,FALSE)))</f>
        <v>Huỳnh Lê Thanh</v>
      </c>
      <c r="D36" s="192" t="str">
        <f>IF(C36="","",IF(ISNA(VLOOKUP($B36,'DS LOP CAO DANG'!$B$2:$D$2157,3,FALSE))=TRUE,"",VLOOKUP($B36,'DS LOP CAO DANG'!$B$2:$D$2157,3,FALSE)))</f>
        <v>Long</v>
      </c>
      <c r="E36" s="199"/>
      <c r="F36" s="194">
        <v>8</v>
      </c>
      <c r="G36" s="194">
        <v>8</v>
      </c>
      <c r="H36" s="200"/>
      <c r="I36" s="200"/>
      <c r="J36" s="200"/>
      <c r="K36" s="200"/>
      <c r="L36" s="194">
        <v>5</v>
      </c>
      <c r="M36" s="200">
        <v>0.8</v>
      </c>
      <c r="N36" s="176">
        <f t="shared" si="0"/>
        <v>3.5</v>
      </c>
      <c r="O36" s="196" t="str">
        <f t="shared" si="1"/>
        <v>Kém</v>
      </c>
      <c r="P36" s="197"/>
    </row>
    <row r="37" spans="1:16">
      <c r="A37" s="189">
        <f>IF(B37="","",SUBTOTAL(3,$B$11:B37))</f>
        <v>27</v>
      </c>
      <c r="B37" s="198" t="s">
        <v>3180</v>
      </c>
      <c r="C37" s="191" t="str">
        <f>IF(B37="","",IF(ISNA(VLOOKUP($B37,'DS LOP CAO DANG'!$B$2:$D$2157,2,FALSE))=TRUE,"",VLOOKUP($B37,'DS LOP CAO DANG'!$B$2:$D$2157,2,FALSE)))</f>
        <v>Mai Trung</v>
      </c>
      <c r="D37" s="192" t="str">
        <f>IF(C37="","",IF(ISNA(VLOOKUP($B37,'DS LOP CAO DANG'!$B$2:$D$2157,3,FALSE))=TRUE,"",VLOOKUP($B37,'DS LOP CAO DANG'!$B$2:$D$2157,3,FALSE)))</f>
        <v>Lương</v>
      </c>
      <c r="E37" s="199"/>
      <c r="F37" s="194">
        <v>10</v>
      </c>
      <c r="G37" s="194">
        <v>7</v>
      </c>
      <c r="H37" s="200"/>
      <c r="I37" s="200"/>
      <c r="J37" s="200"/>
      <c r="K37" s="200"/>
      <c r="L37" s="194">
        <v>5</v>
      </c>
      <c r="M37" s="200">
        <v>4.8</v>
      </c>
      <c r="N37" s="176">
        <f t="shared" si="0"/>
        <v>5.6</v>
      </c>
      <c r="O37" s="196" t="str">
        <f t="shared" si="1"/>
        <v>TB</v>
      </c>
      <c r="P37" s="197"/>
    </row>
    <row r="38" spans="1:16">
      <c r="A38" s="189">
        <f>IF(B38="","",SUBTOTAL(3,$B$11:B38))</f>
        <v>28</v>
      </c>
      <c r="B38" s="198" t="s">
        <v>3182</v>
      </c>
      <c r="C38" s="191" t="str">
        <f>IF(B38="","",IF(ISNA(VLOOKUP($B38,'DS LOP CAO DANG'!$B$2:$D$2157,2,FALSE))=TRUE,"",VLOOKUP($B38,'DS LOP CAO DANG'!$B$2:$D$2157,2,FALSE)))</f>
        <v>Tô Vinh</v>
      </c>
      <c r="D38" s="192" t="str">
        <f>IF(C38="","",IF(ISNA(VLOOKUP($B38,'DS LOP CAO DANG'!$B$2:$D$2157,3,FALSE))=TRUE,"",VLOOKUP($B38,'DS LOP CAO DANG'!$B$2:$D$2157,3,FALSE)))</f>
        <v>Mười</v>
      </c>
      <c r="E38" s="199"/>
      <c r="F38" s="194">
        <v>10</v>
      </c>
      <c r="G38" s="194">
        <v>10</v>
      </c>
      <c r="H38" s="200"/>
      <c r="I38" s="200"/>
      <c r="J38" s="200"/>
      <c r="K38" s="200"/>
      <c r="L38" s="194">
        <v>5</v>
      </c>
      <c r="M38" s="200">
        <v>3.5</v>
      </c>
      <c r="N38" s="176">
        <f t="shared" si="0"/>
        <v>5.3</v>
      </c>
      <c r="O38" s="196" t="str">
        <f t="shared" si="1"/>
        <v>TBY</v>
      </c>
      <c r="P38" s="197"/>
    </row>
    <row r="39" spans="1:16">
      <c r="A39" s="189">
        <f>IF(B39="","",SUBTOTAL(3,$B$11:B39))</f>
        <v>29</v>
      </c>
      <c r="B39" s="198" t="s">
        <v>3185</v>
      </c>
      <c r="C39" s="191" t="str">
        <f>IF(B39="","",IF(ISNA(VLOOKUP($B39,'DS LOP CAO DANG'!$B$2:$D$2157,2,FALSE))=TRUE,"",VLOOKUP($B39,'DS LOP CAO DANG'!$B$2:$D$2157,2,FALSE)))</f>
        <v>Phan Nguyễn Hoài</v>
      </c>
      <c r="D39" s="192" t="str">
        <f>IF(C39="","",IF(ISNA(VLOOKUP($B39,'DS LOP CAO DANG'!$B$2:$D$2157,3,FALSE))=TRUE,"",VLOOKUP($B39,'DS LOP CAO DANG'!$B$2:$D$2157,3,FALSE)))</f>
        <v>Nam</v>
      </c>
      <c r="E39" s="199"/>
      <c r="F39" s="194">
        <v>0</v>
      </c>
      <c r="G39" s="194">
        <v>0</v>
      </c>
      <c r="H39" s="200"/>
      <c r="I39" s="200"/>
      <c r="J39" s="200"/>
      <c r="K39" s="200"/>
      <c r="L39" s="194">
        <v>0</v>
      </c>
      <c r="M39" s="200">
        <v>0</v>
      </c>
      <c r="N39" s="176">
        <f t="shared" si="0"/>
        <v>0</v>
      </c>
      <c r="O39" s="196" t="str">
        <f t="shared" si="1"/>
        <v>Kém</v>
      </c>
      <c r="P39" s="197"/>
    </row>
    <row r="40" spans="1:16">
      <c r="A40" s="189">
        <f>IF(B40="","",SUBTOTAL(3,$B$11:B40))</f>
        <v>30</v>
      </c>
      <c r="B40" s="198" t="s">
        <v>3187</v>
      </c>
      <c r="C40" s="191" t="str">
        <f>IF(B40="","",IF(ISNA(VLOOKUP($B40,'DS LOP CAO DANG'!$B$2:$D$2157,2,FALSE))=TRUE,"",VLOOKUP($B40,'DS LOP CAO DANG'!$B$2:$D$2157,2,FALSE)))</f>
        <v>Nguyễn Xuân</v>
      </c>
      <c r="D40" s="192" t="str">
        <f>IF(C40="","",IF(ISNA(VLOOKUP($B40,'DS LOP CAO DANG'!$B$2:$D$2157,3,FALSE))=TRUE,"",VLOOKUP($B40,'DS LOP CAO DANG'!$B$2:$D$2157,3,FALSE)))</f>
        <v>Ngà</v>
      </c>
      <c r="E40" s="199"/>
      <c r="F40" s="194">
        <v>7.5</v>
      </c>
      <c r="G40" s="194">
        <v>8</v>
      </c>
      <c r="H40" s="200"/>
      <c r="I40" s="200"/>
      <c r="J40" s="200"/>
      <c r="K40" s="200"/>
      <c r="L40" s="194">
        <v>4</v>
      </c>
      <c r="M40" s="200">
        <v>5</v>
      </c>
      <c r="N40" s="176">
        <f t="shared" si="0"/>
        <v>5.3</v>
      </c>
      <c r="O40" s="196" t="str">
        <f t="shared" si="1"/>
        <v>TBY</v>
      </c>
      <c r="P40" s="197"/>
    </row>
    <row r="41" spans="1:16">
      <c r="A41" s="189">
        <f>IF(B41="","",SUBTOTAL(3,$B$11:B41))</f>
        <v>31</v>
      </c>
      <c r="B41" s="198" t="s">
        <v>3189</v>
      </c>
      <c r="C41" s="191" t="str">
        <f>IF(B41="","",IF(ISNA(VLOOKUP($B41,'DS LOP CAO DANG'!$B$2:$D$2157,2,FALSE))=TRUE,"",VLOOKUP($B41,'DS LOP CAO DANG'!$B$2:$D$2157,2,FALSE)))</f>
        <v>Huỳnh Quốc</v>
      </c>
      <c r="D41" s="192" t="str">
        <f>IF(C41="","",IF(ISNA(VLOOKUP($B41,'DS LOP CAO DANG'!$B$2:$D$2157,3,FALSE))=TRUE,"",VLOOKUP($B41,'DS LOP CAO DANG'!$B$2:$D$2157,3,FALSE)))</f>
        <v>Nghĩa</v>
      </c>
      <c r="E41" s="199"/>
      <c r="F41" s="194">
        <v>3.5</v>
      </c>
      <c r="G41" s="194">
        <v>6</v>
      </c>
      <c r="H41" s="200"/>
      <c r="I41" s="200"/>
      <c r="J41" s="200"/>
      <c r="K41" s="200"/>
      <c r="L41" s="194">
        <v>3</v>
      </c>
      <c r="M41" s="200">
        <v>2.8</v>
      </c>
      <c r="N41" s="176">
        <f t="shared" si="0"/>
        <v>3.3</v>
      </c>
      <c r="O41" s="196" t="str">
        <f t="shared" si="1"/>
        <v>Kém</v>
      </c>
      <c r="P41" s="197"/>
    </row>
    <row r="42" spans="1:16">
      <c r="A42" s="189">
        <f>IF(B42="","",SUBTOTAL(3,$B$11:B42))</f>
        <v>32</v>
      </c>
      <c r="B42" s="198" t="s">
        <v>3190</v>
      </c>
      <c r="C42" s="191" t="str">
        <f>IF(B42="","",IF(ISNA(VLOOKUP($B42,'DS LOP CAO DANG'!$B$2:$D$2157,2,FALSE))=TRUE,"",VLOOKUP($B42,'DS LOP CAO DANG'!$B$2:$D$2157,2,FALSE)))</f>
        <v>Lộ Ngọc</v>
      </c>
      <c r="D42" s="192" t="str">
        <f>IF(C42="","",IF(ISNA(VLOOKUP($B42,'DS LOP CAO DANG'!$B$2:$D$2157,3,FALSE))=TRUE,"",VLOOKUP($B42,'DS LOP CAO DANG'!$B$2:$D$2157,3,FALSE)))</f>
        <v>Nhật</v>
      </c>
      <c r="E42" s="199"/>
      <c r="F42" s="194">
        <v>10</v>
      </c>
      <c r="G42" s="194">
        <v>10</v>
      </c>
      <c r="H42" s="200"/>
      <c r="I42" s="200"/>
      <c r="J42" s="200"/>
      <c r="K42" s="200"/>
      <c r="L42" s="194">
        <v>7</v>
      </c>
      <c r="M42" s="200">
        <v>6.5</v>
      </c>
      <c r="N42" s="176">
        <f t="shared" si="0"/>
        <v>7.4</v>
      </c>
      <c r="O42" s="196" t="str">
        <f t="shared" si="1"/>
        <v>Khá</v>
      </c>
      <c r="P42" s="197"/>
    </row>
    <row r="43" spans="1:16">
      <c r="A43" s="189">
        <f>IF(B43="","",SUBTOTAL(3,$B$11:B43))</f>
        <v>33</v>
      </c>
      <c r="B43" s="198" t="s">
        <v>3193</v>
      </c>
      <c r="C43" s="191" t="str">
        <f>IF(B43="","",IF(ISNA(VLOOKUP($B43,'DS LOP CAO DANG'!$B$2:$D$2157,2,FALSE))=TRUE,"",VLOOKUP($B43,'DS LOP CAO DANG'!$B$2:$D$2157,2,FALSE)))</f>
        <v>Trần Xuân</v>
      </c>
      <c r="D43" s="192" t="str">
        <f>IF(C43="","",IF(ISNA(VLOOKUP($B43,'DS LOP CAO DANG'!$B$2:$D$2157,3,FALSE))=TRUE,"",VLOOKUP($B43,'DS LOP CAO DANG'!$B$2:$D$2157,3,FALSE)))</f>
        <v>Phúc</v>
      </c>
      <c r="E43" s="199"/>
      <c r="F43" s="194">
        <v>0</v>
      </c>
      <c r="G43" s="194">
        <v>0</v>
      </c>
      <c r="H43" s="200"/>
      <c r="I43" s="200"/>
      <c r="J43" s="200"/>
      <c r="K43" s="200"/>
      <c r="L43" s="194">
        <v>0</v>
      </c>
      <c r="M43" s="200">
        <v>0</v>
      </c>
      <c r="N43" s="176">
        <f t="shared" si="0"/>
        <v>0</v>
      </c>
      <c r="O43" s="196" t="str">
        <f t="shared" si="1"/>
        <v>Kém</v>
      </c>
      <c r="P43" s="197"/>
    </row>
    <row r="44" spans="1:16">
      <c r="A44" s="189">
        <f>IF(B44="","",SUBTOTAL(3,$B$11:B44))</f>
        <v>34</v>
      </c>
      <c r="B44" s="198" t="s">
        <v>3196</v>
      </c>
      <c r="C44" s="191" t="str">
        <f>IF(B44="","",IF(ISNA(VLOOKUP($B44,'DS LOP CAO DANG'!$B$2:$D$2157,2,FALSE))=TRUE,"",VLOOKUP($B44,'DS LOP CAO DANG'!$B$2:$D$2157,2,FALSE)))</f>
        <v>Cao Tâm</v>
      </c>
      <c r="D44" s="192" t="str">
        <f>IF(C44="","",IF(ISNA(VLOOKUP($B44,'DS LOP CAO DANG'!$B$2:$D$2157,3,FALSE))=TRUE,"",VLOOKUP($B44,'DS LOP CAO DANG'!$B$2:$D$2157,3,FALSE)))</f>
        <v>Phước</v>
      </c>
      <c r="E44" s="199"/>
      <c r="F44" s="194">
        <v>0</v>
      </c>
      <c r="G44" s="194">
        <v>0</v>
      </c>
      <c r="H44" s="200"/>
      <c r="I44" s="200"/>
      <c r="J44" s="200"/>
      <c r="K44" s="200"/>
      <c r="L44" s="194">
        <v>0</v>
      </c>
      <c r="M44" s="200">
        <v>0</v>
      </c>
      <c r="N44" s="176">
        <f t="shared" si="0"/>
        <v>0</v>
      </c>
      <c r="O44" s="196" t="str">
        <f t="shared" si="1"/>
        <v>Kém</v>
      </c>
      <c r="P44" s="197"/>
    </row>
    <row r="45" spans="1:16">
      <c r="A45" s="189">
        <f>IF(B45="","",SUBTOTAL(3,$B$11:B45))</f>
        <v>35</v>
      </c>
      <c r="B45" s="198" t="s">
        <v>3198</v>
      </c>
      <c r="C45" s="191" t="str">
        <f>IF(B45="","",IF(ISNA(VLOOKUP($B45,'DS LOP CAO DANG'!$B$2:$D$2157,2,FALSE))=TRUE,"",VLOOKUP($B45,'DS LOP CAO DANG'!$B$2:$D$2157,2,FALSE)))</f>
        <v>Ngô Thành</v>
      </c>
      <c r="D45" s="192" t="str">
        <f>IF(C45="","",IF(ISNA(VLOOKUP($B45,'DS LOP CAO DANG'!$B$2:$D$2157,3,FALSE))=TRUE,"",VLOOKUP($B45,'DS LOP CAO DANG'!$B$2:$D$2157,3,FALSE)))</f>
        <v>Quang</v>
      </c>
      <c r="E45" s="199"/>
      <c r="F45" s="194">
        <v>8.5</v>
      </c>
      <c r="G45" s="194">
        <v>8</v>
      </c>
      <c r="H45" s="200"/>
      <c r="I45" s="200"/>
      <c r="J45" s="200"/>
      <c r="K45" s="200"/>
      <c r="L45" s="194">
        <v>5</v>
      </c>
      <c r="M45" s="200">
        <v>4</v>
      </c>
      <c r="N45" s="176">
        <f t="shared" si="0"/>
        <v>5.2</v>
      </c>
      <c r="O45" s="196" t="str">
        <f t="shared" si="1"/>
        <v>TBY</v>
      </c>
      <c r="P45" s="197"/>
    </row>
    <row r="46" spans="1:16">
      <c r="A46" s="189">
        <f>IF(B46="","",SUBTOTAL(3,$B$11:B46))</f>
        <v>36</v>
      </c>
      <c r="B46" s="198" t="s">
        <v>3199</v>
      </c>
      <c r="C46" s="191" t="str">
        <f>IF(B46="","",IF(ISNA(VLOOKUP($B46,'DS LOP CAO DANG'!$B$2:$D$2157,2,FALSE))=TRUE,"",VLOOKUP($B46,'DS LOP CAO DANG'!$B$2:$D$2157,2,FALSE)))</f>
        <v>Nguyễn Minh</v>
      </c>
      <c r="D46" s="192" t="str">
        <f>IF(C46="","",IF(ISNA(VLOOKUP($B46,'DS LOP CAO DANG'!$B$2:$D$2157,3,FALSE))=TRUE,"",VLOOKUP($B46,'DS LOP CAO DANG'!$B$2:$D$2157,3,FALSE)))</f>
        <v>Quang</v>
      </c>
      <c r="E46" s="199"/>
      <c r="F46" s="194">
        <v>8.5</v>
      </c>
      <c r="G46" s="194">
        <v>6</v>
      </c>
      <c r="H46" s="200"/>
      <c r="I46" s="200"/>
      <c r="J46" s="200"/>
      <c r="K46" s="200"/>
      <c r="L46" s="194">
        <v>4</v>
      </c>
      <c r="M46" s="200">
        <v>6.8</v>
      </c>
      <c r="N46" s="176">
        <f t="shared" si="0"/>
        <v>6.1</v>
      </c>
      <c r="O46" s="196" t="str">
        <f t="shared" si="1"/>
        <v>TB</v>
      </c>
      <c r="P46" s="197"/>
    </row>
    <row r="47" spans="1:16">
      <c r="A47" s="189">
        <f>IF(B47="","",SUBTOTAL(3,$B$11:B47))</f>
        <v>37</v>
      </c>
      <c r="B47" s="198" t="s">
        <v>3200</v>
      </c>
      <c r="C47" s="191" t="str">
        <f>IF(B47="","",IF(ISNA(VLOOKUP($B47,'DS LOP CAO DANG'!$B$2:$D$2157,2,FALSE))=TRUE,"",VLOOKUP($B47,'DS LOP CAO DANG'!$B$2:$D$2157,2,FALSE)))</f>
        <v>Trần Anh</v>
      </c>
      <c r="D47" s="192" t="str">
        <f>IF(C47="","",IF(ISNA(VLOOKUP($B47,'DS LOP CAO DANG'!$B$2:$D$2157,3,FALSE))=TRUE,"",VLOOKUP($B47,'DS LOP CAO DANG'!$B$2:$D$2157,3,FALSE)))</f>
        <v>Qúi</v>
      </c>
      <c r="E47" s="199"/>
      <c r="F47" s="194">
        <v>6.5</v>
      </c>
      <c r="G47" s="194">
        <v>7</v>
      </c>
      <c r="H47" s="200"/>
      <c r="I47" s="200"/>
      <c r="J47" s="200"/>
      <c r="K47" s="200"/>
      <c r="L47" s="194">
        <v>6</v>
      </c>
      <c r="M47" s="200">
        <v>4.8</v>
      </c>
      <c r="N47" s="176">
        <f t="shared" si="0"/>
        <v>5.6</v>
      </c>
      <c r="O47" s="196" t="str">
        <f t="shared" si="1"/>
        <v>TB</v>
      </c>
      <c r="P47" s="197"/>
    </row>
    <row r="48" spans="1:16">
      <c r="A48" s="189">
        <f>IF(B48="","",SUBTOTAL(3,$B$11:B48))</f>
        <v>38</v>
      </c>
      <c r="B48" s="198" t="s">
        <v>3203</v>
      </c>
      <c r="C48" s="191" t="str">
        <f>IF(B48="","",IF(ISNA(VLOOKUP($B48,'DS LOP CAO DANG'!$B$2:$D$2157,2,FALSE))=TRUE,"",VLOOKUP($B48,'DS LOP CAO DANG'!$B$2:$D$2157,2,FALSE)))</f>
        <v>Hồ Văn</v>
      </c>
      <c r="D48" s="192" t="str">
        <f>IF(C48="","",IF(ISNA(VLOOKUP($B48,'DS LOP CAO DANG'!$B$2:$D$2157,3,FALSE))=TRUE,"",VLOOKUP($B48,'DS LOP CAO DANG'!$B$2:$D$2157,3,FALSE)))</f>
        <v>Quý</v>
      </c>
      <c r="E48" s="199"/>
      <c r="F48" s="194">
        <v>6.5</v>
      </c>
      <c r="G48" s="194">
        <v>6</v>
      </c>
      <c r="H48" s="200"/>
      <c r="I48" s="200"/>
      <c r="J48" s="200"/>
      <c r="K48" s="200"/>
      <c r="L48" s="194">
        <v>4</v>
      </c>
      <c r="M48" s="200">
        <v>2.5</v>
      </c>
      <c r="N48" s="176">
        <f t="shared" si="0"/>
        <v>3.7</v>
      </c>
      <c r="O48" s="196" t="str">
        <f t="shared" si="1"/>
        <v>Kém</v>
      </c>
      <c r="P48" s="197"/>
    </row>
    <row r="49" spans="1:16">
      <c r="A49" s="189">
        <f>IF(B49="","",SUBTOTAL(3,$B$11:B49))</f>
        <v>39</v>
      </c>
      <c r="B49" s="198" t="s">
        <v>3204</v>
      </c>
      <c r="C49" s="191" t="str">
        <f>IF(B49="","",IF(ISNA(VLOOKUP($B49,'DS LOP CAO DANG'!$B$2:$D$2157,2,FALSE))=TRUE,"",VLOOKUP($B49,'DS LOP CAO DANG'!$B$2:$D$2157,2,FALSE)))</f>
        <v>Lê Như</v>
      </c>
      <c r="D49" s="192" t="str">
        <f>IF(C49="","",IF(ISNA(VLOOKUP($B49,'DS LOP CAO DANG'!$B$2:$D$2157,3,FALSE))=TRUE,"",VLOOKUP($B49,'DS LOP CAO DANG'!$B$2:$D$2157,3,FALSE)))</f>
        <v>Sáng</v>
      </c>
      <c r="E49" s="199"/>
      <c r="F49" s="194">
        <v>0</v>
      </c>
      <c r="G49" s="194">
        <v>0</v>
      </c>
      <c r="H49" s="200"/>
      <c r="I49" s="200"/>
      <c r="J49" s="200"/>
      <c r="K49" s="200"/>
      <c r="L49" s="194">
        <v>0</v>
      </c>
      <c r="M49" s="200">
        <v>0</v>
      </c>
      <c r="N49" s="176">
        <f t="shared" si="0"/>
        <v>0</v>
      </c>
      <c r="O49" s="196" t="str">
        <f t="shared" si="1"/>
        <v>Kém</v>
      </c>
      <c r="P49" s="197"/>
    </row>
    <row r="50" spans="1:16">
      <c r="A50" s="189">
        <f>IF(B50="","",SUBTOTAL(3,$B$11:B50))</f>
        <v>40</v>
      </c>
      <c r="B50" s="198" t="s">
        <v>3206</v>
      </c>
      <c r="C50" s="191" t="str">
        <f>IF(B50="","",IF(ISNA(VLOOKUP($B50,'DS LOP CAO DANG'!$B$2:$D$2157,2,FALSE))=TRUE,"",VLOOKUP($B50,'DS LOP CAO DANG'!$B$2:$D$2157,2,FALSE)))</f>
        <v>Hồ Phú</v>
      </c>
      <c r="D50" s="192" t="str">
        <f>IF(C50="","",IF(ISNA(VLOOKUP($B50,'DS LOP CAO DANG'!$B$2:$D$2157,3,FALSE))=TRUE,"",VLOOKUP($B50,'DS LOP CAO DANG'!$B$2:$D$2157,3,FALSE)))</f>
        <v>Sỉ</v>
      </c>
      <c r="E50" s="199"/>
      <c r="F50" s="194">
        <v>8.5</v>
      </c>
      <c r="G50" s="194">
        <v>8</v>
      </c>
      <c r="H50" s="200"/>
      <c r="I50" s="200"/>
      <c r="J50" s="200"/>
      <c r="K50" s="200"/>
      <c r="L50" s="194">
        <v>4</v>
      </c>
      <c r="M50" s="200">
        <v>4.8</v>
      </c>
      <c r="N50" s="176">
        <f t="shared" si="0"/>
        <v>5.3</v>
      </c>
      <c r="O50" s="196" t="str">
        <f t="shared" si="1"/>
        <v>TBY</v>
      </c>
      <c r="P50" s="197"/>
    </row>
    <row r="51" spans="1:16">
      <c r="A51" s="189">
        <f>IF(B51="","",SUBTOTAL(3,$B$11:B51))</f>
        <v>41</v>
      </c>
      <c r="B51" s="198" t="s">
        <v>3210</v>
      </c>
      <c r="C51" s="191" t="str">
        <f>IF(B51="","",IF(ISNA(VLOOKUP($B51,'DS LOP CAO DANG'!$B$2:$D$2157,2,FALSE))=TRUE,"",VLOOKUP($B51,'DS LOP CAO DANG'!$B$2:$D$2157,2,FALSE)))</f>
        <v>Trương Ngọc</v>
      </c>
      <c r="D51" s="192" t="str">
        <f>IF(C51="","",IF(ISNA(VLOOKUP($B51,'DS LOP CAO DANG'!$B$2:$D$2157,3,FALSE))=TRUE,"",VLOOKUP($B51,'DS LOP CAO DANG'!$B$2:$D$2157,3,FALSE)))</f>
        <v>Sơn</v>
      </c>
      <c r="E51" s="199"/>
      <c r="F51" s="194">
        <v>6.5</v>
      </c>
      <c r="G51" s="194">
        <v>9</v>
      </c>
      <c r="H51" s="200"/>
      <c r="I51" s="200"/>
      <c r="J51" s="200"/>
      <c r="K51" s="200"/>
      <c r="L51" s="194">
        <v>4</v>
      </c>
      <c r="M51" s="200">
        <v>5.5</v>
      </c>
      <c r="N51" s="176">
        <f t="shared" si="0"/>
        <v>5.5</v>
      </c>
      <c r="O51" s="196" t="str">
        <f t="shared" si="1"/>
        <v>TB</v>
      </c>
      <c r="P51" s="197"/>
    </row>
    <row r="52" spans="1:16">
      <c r="A52" s="189">
        <f>IF(B52="","",SUBTOTAL(3,$B$11:B52))</f>
        <v>42</v>
      </c>
      <c r="B52" s="198" t="s">
        <v>3212</v>
      </c>
      <c r="C52" s="191" t="str">
        <f>IF(B52="","",IF(ISNA(VLOOKUP($B52,'DS LOP CAO DANG'!$B$2:$D$2157,2,FALSE))=TRUE,"",VLOOKUP($B52,'DS LOP CAO DANG'!$B$2:$D$2157,2,FALSE)))</f>
        <v>Nguyễn Phát</v>
      </c>
      <c r="D52" s="192" t="str">
        <f>IF(C52="","",IF(ISNA(VLOOKUP($B52,'DS LOP CAO DANG'!$B$2:$D$2157,3,FALSE))=TRUE,"",VLOOKUP($B52,'DS LOP CAO DANG'!$B$2:$D$2157,3,FALSE)))</f>
        <v>Tài</v>
      </c>
      <c r="E52" s="199"/>
      <c r="F52" s="194">
        <v>5</v>
      </c>
      <c r="G52" s="194">
        <v>8</v>
      </c>
      <c r="H52" s="200"/>
      <c r="I52" s="200"/>
      <c r="J52" s="200"/>
      <c r="K52" s="200"/>
      <c r="L52" s="194">
        <v>4</v>
      </c>
      <c r="M52" s="200">
        <v>2.2999999999999998</v>
      </c>
      <c r="N52" s="176">
        <f t="shared" si="0"/>
        <v>3.7</v>
      </c>
      <c r="O52" s="196" t="str">
        <f t="shared" si="1"/>
        <v>Kém</v>
      </c>
      <c r="P52" s="197"/>
    </row>
    <row r="53" spans="1:16">
      <c r="A53" s="189">
        <f>IF(B53="","",SUBTOTAL(3,$B$11:B53))</f>
        <v>43</v>
      </c>
      <c r="B53" s="198" t="s">
        <v>3214</v>
      </c>
      <c r="C53" s="191" t="str">
        <f>IF(B53="","",IF(ISNA(VLOOKUP($B53,'DS LOP CAO DANG'!$B$2:$D$2157,2,FALSE))=TRUE,"",VLOOKUP($B53,'DS LOP CAO DANG'!$B$2:$D$2157,2,FALSE)))</f>
        <v>Nguyễn Cao</v>
      </c>
      <c r="D53" s="192" t="str">
        <f>IF(C53="","",IF(ISNA(VLOOKUP($B53,'DS LOP CAO DANG'!$B$2:$D$2157,3,FALSE))=TRUE,"",VLOOKUP($B53,'DS LOP CAO DANG'!$B$2:$D$2157,3,FALSE)))</f>
        <v>Tân</v>
      </c>
      <c r="E53" s="199"/>
      <c r="F53" s="194">
        <v>10</v>
      </c>
      <c r="G53" s="194">
        <v>10</v>
      </c>
      <c r="H53" s="200"/>
      <c r="I53" s="200"/>
      <c r="J53" s="200"/>
      <c r="K53" s="200"/>
      <c r="L53" s="194">
        <v>7</v>
      </c>
      <c r="M53" s="200">
        <v>2.5</v>
      </c>
      <c r="N53" s="176">
        <f t="shared" si="0"/>
        <v>5.4</v>
      </c>
      <c r="O53" s="196" t="str">
        <f t="shared" si="1"/>
        <v>TB</v>
      </c>
      <c r="P53" s="197"/>
    </row>
    <row r="54" spans="1:16">
      <c r="A54" s="189">
        <f>IF(B54="","",SUBTOTAL(3,$B$11:B54))</f>
        <v>44</v>
      </c>
      <c r="B54" s="198" t="s">
        <v>3215</v>
      </c>
      <c r="C54" s="191" t="str">
        <f>IF(B54="","",IF(ISNA(VLOOKUP($B54,'DS LOP CAO DANG'!$B$2:$D$2157,2,FALSE))=TRUE,"",VLOOKUP($B54,'DS LOP CAO DANG'!$B$2:$D$2157,2,FALSE)))</f>
        <v>Nguyễn Văn</v>
      </c>
      <c r="D54" s="192" t="str">
        <f>IF(C54="","",IF(ISNA(VLOOKUP($B54,'DS LOP CAO DANG'!$B$2:$D$2157,3,FALSE))=TRUE,"",VLOOKUP($B54,'DS LOP CAO DANG'!$B$2:$D$2157,3,FALSE)))</f>
        <v>Tân</v>
      </c>
      <c r="E54" s="199"/>
      <c r="F54" s="194">
        <v>7.5</v>
      </c>
      <c r="G54" s="194">
        <v>8</v>
      </c>
      <c r="H54" s="200"/>
      <c r="I54" s="200"/>
      <c r="J54" s="200"/>
      <c r="K54" s="200"/>
      <c r="L54" s="194">
        <v>4</v>
      </c>
      <c r="M54" s="200">
        <v>2</v>
      </c>
      <c r="N54" s="176">
        <f t="shared" si="0"/>
        <v>3.8</v>
      </c>
      <c r="O54" s="196" t="str">
        <f t="shared" si="1"/>
        <v>Kém</v>
      </c>
      <c r="P54" s="197"/>
    </row>
    <row r="55" spans="1:16">
      <c r="A55" s="189">
        <f>IF(B55="","",SUBTOTAL(3,$B$11:B55))</f>
        <v>45</v>
      </c>
      <c r="B55" s="198" t="s">
        <v>3217</v>
      </c>
      <c r="C55" s="191" t="str">
        <f>IF(B55="","",IF(ISNA(VLOOKUP($B55,'DS LOP CAO DANG'!$B$2:$D$2157,2,FALSE))=TRUE,"",VLOOKUP($B55,'DS LOP CAO DANG'!$B$2:$D$2157,2,FALSE)))</f>
        <v>Đoàn Duy</v>
      </c>
      <c r="D55" s="192" t="str">
        <f>IF(C55="","",IF(ISNA(VLOOKUP($B55,'DS LOP CAO DANG'!$B$2:$D$2157,3,FALSE))=TRUE,"",VLOOKUP($B55,'DS LOP CAO DANG'!$B$2:$D$2157,3,FALSE)))</f>
        <v>Thành</v>
      </c>
      <c r="E55" s="199"/>
      <c r="F55" s="194">
        <v>0</v>
      </c>
      <c r="G55" s="194">
        <v>0</v>
      </c>
      <c r="H55" s="200"/>
      <c r="I55" s="200"/>
      <c r="J55" s="200"/>
      <c r="K55" s="200"/>
      <c r="L55" s="194">
        <v>0</v>
      </c>
      <c r="M55" s="200">
        <v>0</v>
      </c>
      <c r="N55" s="176">
        <f t="shared" si="0"/>
        <v>0</v>
      </c>
      <c r="O55" s="196" t="str">
        <f t="shared" si="1"/>
        <v>Kém</v>
      </c>
      <c r="P55" s="197"/>
    </row>
    <row r="56" spans="1:16">
      <c r="A56" s="189">
        <f>IF(B56="","",SUBTOTAL(3,$B$11:B56))</f>
        <v>46</v>
      </c>
      <c r="B56" s="198" t="s">
        <v>3220</v>
      </c>
      <c r="C56" s="191" t="str">
        <f>IF(B56="","",IF(ISNA(VLOOKUP($B56,'DS LOP CAO DANG'!$B$2:$D$2157,2,FALSE))=TRUE,"",VLOOKUP($B56,'DS LOP CAO DANG'!$B$2:$D$2157,2,FALSE)))</f>
        <v>Phạm Thái</v>
      </c>
      <c r="D56" s="192" t="str">
        <f>IF(C56="","",IF(ISNA(VLOOKUP($B56,'DS LOP CAO DANG'!$B$2:$D$2157,3,FALSE))=TRUE,"",VLOOKUP($B56,'DS LOP CAO DANG'!$B$2:$D$2157,3,FALSE)))</f>
        <v>Thành</v>
      </c>
      <c r="E56" s="199"/>
      <c r="F56" s="194">
        <v>0</v>
      </c>
      <c r="G56" s="194">
        <v>0</v>
      </c>
      <c r="H56" s="200"/>
      <c r="I56" s="200"/>
      <c r="J56" s="200"/>
      <c r="K56" s="200"/>
      <c r="L56" s="194">
        <v>0</v>
      </c>
      <c r="M56" s="200">
        <v>0</v>
      </c>
      <c r="N56" s="176">
        <f t="shared" si="0"/>
        <v>0</v>
      </c>
      <c r="O56" s="196" t="str">
        <f t="shared" si="1"/>
        <v>Kém</v>
      </c>
      <c r="P56" s="197"/>
    </row>
    <row r="57" spans="1:16">
      <c r="A57" s="189">
        <f>IF(B57="","",SUBTOTAL(3,$B$11:B57))</f>
        <v>47</v>
      </c>
      <c r="B57" s="198" t="s">
        <v>3221</v>
      </c>
      <c r="C57" s="191" t="str">
        <f>IF(B57="","",IF(ISNA(VLOOKUP($B57,'DS LOP CAO DANG'!$B$2:$D$2157,2,FALSE))=TRUE,"",VLOOKUP($B57,'DS LOP CAO DANG'!$B$2:$D$2157,2,FALSE)))</f>
        <v>Trần Xuân</v>
      </c>
      <c r="D57" s="192" t="str">
        <f>IF(C57="","",IF(ISNA(VLOOKUP($B57,'DS LOP CAO DANG'!$B$2:$D$2157,3,FALSE))=TRUE,"",VLOOKUP($B57,'DS LOP CAO DANG'!$B$2:$D$2157,3,FALSE)))</f>
        <v>Thành</v>
      </c>
      <c r="E57" s="199"/>
      <c r="F57" s="194">
        <v>9</v>
      </c>
      <c r="G57" s="194">
        <v>8</v>
      </c>
      <c r="H57" s="200"/>
      <c r="I57" s="200"/>
      <c r="J57" s="200"/>
      <c r="K57" s="200"/>
      <c r="L57" s="194">
        <v>7</v>
      </c>
      <c r="M57" s="200">
        <v>7.8</v>
      </c>
      <c r="N57" s="176">
        <f t="shared" si="0"/>
        <v>7.7</v>
      </c>
      <c r="O57" s="196" t="str">
        <f t="shared" si="1"/>
        <v>Khá</v>
      </c>
      <c r="P57" s="197"/>
    </row>
    <row r="58" spans="1:16">
      <c r="A58" s="189">
        <f>IF(B58="","",SUBTOTAL(3,$B$11:B58))</f>
        <v>48</v>
      </c>
      <c r="B58" s="198" t="s">
        <v>3222</v>
      </c>
      <c r="C58" s="191" t="str">
        <f>IF(B58="","",IF(ISNA(VLOOKUP($B58,'DS LOP CAO DANG'!$B$2:$D$2157,2,FALSE))=TRUE,"",VLOOKUP($B58,'DS LOP CAO DANG'!$B$2:$D$2157,2,FALSE)))</f>
        <v>Võ Văn</v>
      </c>
      <c r="D58" s="192" t="str">
        <f>IF(C58="","",IF(ISNA(VLOOKUP($B58,'DS LOP CAO DANG'!$B$2:$D$2157,3,FALSE))=TRUE,"",VLOOKUP($B58,'DS LOP CAO DANG'!$B$2:$D$2157,3,FALSE)))</f>
        <v>Thành</v>
      </c>
      <c r="E58" s="199"/>
      <c r="F58" s="194">
        <v>8.5</v>
      </c>
      <c r="G58" s="194">
        <v>7</v>
      </c>
      <c r="H58" s="200"/>
      <c r="I58" s="200"/>
      <c r="J58" s="200"/>
      <c r="K58" s="200"/>
      <c r="L58" s="194">
        <v>5</v>
      </c>
      <c r="M58" s="200">
        <v>5.8</v>
      </c>
      <c r="N58" s="176">
        <f t="shared" si="0"/>
        <v>6</v>
      </c>
      <c r="O58" s="196" t="str">
        <f t="shared" si="1"/>
        <v>TB</v>
      </c>
      <c r="P58" s="197"/>
    </row>
    <row r="59" spans="1:16">
      <c r="A59" s="189">
        <f>IF(B59="","",SUBTOTAL(3,$B$11:B59))</f>
        <v>49</v>
      </c>
      <c r="B59" s="198" t="s">
        <v>3223</v>
      </c>
      <c r="C59" s="191" t="str">
        <f>IF(B59="","",IF(ISNA(VLOOKUP($B59,'DS LOP CAO DANG'!$B$2:$D$2157,2,FALSE))=TRUE,"",VLOOKUP($B59,'DS LOP CAO DANG'!$B$2:$D$2157,2,FALSE)))</f>
        <v>Nguyễn Huỳnh</v>
      </c>
      <c r="D59" s="192" t="str">
        <f>IF(C59="","",IF(ISNA(VLOOKUP($B59,'DS LOP CAO DANG'!$B$2:$D$2157,3,FALSE))=TRUE,"",VLOOKUP($B59,'DS LOP CAO DANG'!$B$2:$D$2157,3,FALSE)))</f>
        <v>Thi</v>
      </c>
      <c r="E59" s="199"/>
      <c r="F59" s="194">
        <v>5</v>
      </c>
      <c r="G59" s="194">
        <v>6</v>
      </c>
      <c r="H59" s="200"/>
      <c r="I59" s="200"/>
      <c r="J59" s="200"/>
      <c r="K59" s="200"/>
      <c r="L59" s="194">
        <v>5</v>
      </c>
      <c r="M59" s="200">
        <v>5.5</v>
      </c>
      <c r="N59" s="176">
        <f t="shared" si="0"/>
        <v>5.4</v>
      </c>
      <c r="O59" s="196" t="str">
        <f t="shared" si="1"/>
        <v>TB</v>
      </c>
      <c r="P59" s="197"/>
    </row>
    <row r="60" spans="1:16">
      <c r="A60" s="189">
        <f>IF(B60="","",SUBTOTAL(3,$B$11:B60))</f>
        <v>50</v>
      </c>
      <c r="B60" s="198" t="s">
        <v>3225</v>
      </c>
      <c r="C60" s="191" t="str">
        <f>IF(B60="","",IF(ISNA(VLOOKUP($B60,'DS LOP CAO DANG'!$B$2:$D$2157,2,FALSE))=TRUE,"",VLOOKUP($B60,'DS LOP CAO DANG'!$B$2:$D$2157,2,FALSE)))</f>
        <v>Tăng Hoàng</v>
      </c>
      <c r="D60" s="192" t="str">
        <f>IF(C60="","",IF(ISNA(VLOOKUP($B60,'DS LOP CAO DANG'!$B$2:$D$2157,3,FALSE))=TRUE,"",VLOOKUP($B60,'DS LOP CAO DANG'!$B$2:$D$2157,3,FALSE)))</f>
        <v>Thiện</v>
      </c>
      <c r="E60" s="199"/>
      <c r="F60" s="194">
        <v>7</v>
      </c>
      <c r="G60" s="194">
        <v>5</v>
      </c>
      <c r="H60" s="200"/>
      <c r="I60" s="200"/>
      <c r="J60" s="200"/>
      <c r="K60" s="200"/>
      <c r="L60" s="194">
        <v>7</v>
      </c>
      <c r="M60" s="200">
        <v>0</v>
      </c>
      <c r="N60" s="176">
        <f t="shared" si="0"/>
        <v>3.3</v>
      </c>
      <c r="O60" s="196" t="str">
        <f t="shared" si="1"/>
        <v>Kém</v>
      </c>
      <c r="P60" s="197"/>
    </row>
    <row r="61" spans="1:16">
      <c r="A61" s="189">
        <f>IF(B61="","",SUBTOTAL(3,$B$11:B61))</f>
        <v>51</v>
      </c>
      <c r="B61" s="198" t="s">
        <v>3227</v>
      </c>
      <c r="C61" s="191" t="str">
        <f>IF(B61="","",IF(ISNA(VLOOKUP($B61,'DS LOP CAO DANG'!$B$2:$D$2157,2,FALSE))=TRUE,"",VLOOKUP($B61,'DS LOP CAO DANG'!$B$2:$D$2157,2,FALSE)))</f>
        <v>Nguyễn Minh</v>
      </c>
      <c r="D61" s="192" t="str">
        <f>IF(C61="","",IF(ISNA(VLOOKUP($B61,'DS LOP CAO DANG'!$B$2:$D$2157,3,FALSE))=TRUE,"",VLOOKUP($B61,'DS LOP CAO DANG'!$B$2:$D$2157,3,FALSE)))</f>
        <v>Trí</v>
      </c>
      <c r="E61" s="199"/>
      <c r="F61" s="194">
        <v>7</v>
      </c>
      <c r="G61" s="194">
        <v>6</v>
      </c>
      <c r="H61" s="200"/>
      <c r="I61" s="200"/>
      <c r="J61" s="200"/>
      <c r="K61" s="200"/>
      <c r="L61" s="194">
        <v>4</v>
      </c>
      <c r="M61" s="200">
        <v>0</v>
      </c>
      <c r="N61" s="176">
        <f t="shared" si="0"/>
        <v>2.5</v>
      </c>
      <c r="O61" s="196" t="str">
        <f t="shared" si="1"/>
        <v>Kém</v>
      </c>
      <c r="P61" s="197"/>
    </row>
    <row r="62" spans="1:16">
      <c r="A62" s="189">
        <f>IF(B62="","",SUBTOTAL(3,$B$11:B62))</f>
        <v>52</v>
      </c>
      <c r="B62" s="198" t="s">
        <v>3228</v>
      </c>
      <c r="C62" s="191" t="str">
        <f>IF(B62="","",IF(ISNA(VLOOKUP($B62,'DS LOP CAO DANG'!$B$2:$D$2157,2,FALSE))=TRUE,"",VLOOKUP($B62,'DS LOP CAO DANG'!$B$2:$D$2157,2,FALSE)))</f>
        <v>Nguyễn Trọng</v>
      </c>
      <c r="D62" s="192" t="str">
        <f>IF(C62="","",IF(ISNA(VLOOKUP($B62,'DS LOP CAO DANG'!$B$2:$D$2157,3,FALSE))=TRUE,"",VLOOKUP($B62,'DS LOP CAO DANG'!$B$2:$D$2157,3,FALSE)))</f>
        <v>Trí</v>
      </c>
      <c r="E62" s="199"/>
      <c r="F62" s="194">
        <v>8.5</v>
      </c>
      <c r="G62" s="194">
        <v>5</v>
      </c>
      <c r="H62" s="200"/>
      <c r="I62" s="200"/>
      <c r="J62" s="200"/>
      <c r="K62" s="200"/>
      <c r="L62" s="194">
        <v>5</v>
      </c>
      <c r="M62" s="200">
        <v>0.3</v>
      </c>
      <c r="N62" s="176">
        <f t="shared" si="0"/>
        <v>3</v>
      </c>
      <c r="O62" s="196" t="str">
        <f t="shared" si="1"/>
        <v>Kém</v>
      </c>
      <c r="P62" s="197"/>
    </row>
    <row r="63" spans="1:16">
      <c r="A63" s="189">
        <f>IF(B63="","",SUBTOTAL(3,$B$11:B63))</f>
        <v>53</v>
      </c>
      <c r="B63" s="198" t="s">
        <v>3229</v>
      </c>
      <c r="C63" s="191" t="str">
        <f>IF(B63="","",IF(ISNA(VLOOKUP($B63,'DS LOP CAO DANG'!$B$2:$D$2157,2,FALSE))=TRUE,"",VLOOKUP($B63,'DS LOP CAO DANG'!$B$2:$D$2157,2,FALSE)))</f>
        <v>Võ Thành</v>
      </c>
      <c r="D63" s="192" t="str">
        <f>IF(C63="","",IF(ISNA(VLOOKUP($B63,'DS LOP CAO DANG'!$B$2:$D$2157,3,FALSE))=TRUE,"",VLOOKUP($B63,'DS LOP CAO DANG'!$B$2:$D$2157,3,FALSE)))</f>
        <v>Trí</v>
      </c>
      <c r="E63" s="199"/>
      <c r="F63" s="194">
        <v>8.5</v>
      </c>
      <c r="G63" s="194">
        <v>8</v>
      </c>
      <c r="H63" s="200"/>
      <c r="I63" s="200"/>
      <c r="J63" s="200"/>
      <c r="K63" s="200"/>
      <c r="L63" s="194">
        <v>7</v>
      </c>
      <c r="M63" s="200">
        <v>1.8</v>
      </c>
      <c r="N63" s="176">
        <f t="shared" si="0"/>
        <v>4.7</v>
      </c>
      <c r="O63" s="196" t="str">
        <f t="shared" si="1"/>
        <v>TBY</v>
      </c>
      <c r="P63" s="197"/>
    </row>
    <row r="64" spans="1:16">
      <c r="A64" s="189">
        <f>IF(B64="","",SUBTOTAL(3,$B$11:B64))</f>
        <v>54</v>
      </c>
      <c r="B64" s="198" t="s">
        <v>3230</v>
      </c>
      <c r="C64" s="191" t="str">
        <f>IF(B64="","",IF(ISNA(VLOOKUP($B64,'DS LOP CAO DANG'!$B$2:$D$2157,2,FALSE))=TRUE,"",VLOOKUP($B64,'DS LOP CAO DANG'!$B$2:$D$2157,2,FALSE)))</f>
        <v>Nguyễn</v>
      </c>
      <c r="D64" s="192" t="str">
        <f>IF(C64="","",IF(ISNA(VLOOKUP($B64,'DS LOP CAO DANG'!$B$2:$D$2157,3,FALSE))=TRUE,"",VLOOKUP($B64,'DS LOP CAO DANG'!$B$2:$D$2157,3,FALSE)))</f>
        <v>Trung</v>
      </c>
      <c r="E64" s="199"/>
      <c r="F64" s="194">
        <v>6</v>
      </c>
      <c r="G64" s="194">
        <v>10</v>
      </c>
      <c r="H64" s="200"/>
      <c r="I64" s="200"/>
      <c r="J64" s="200"/>
      <c r="K64" s="200"/>
      <c r="L64" s="194">
        <v>6</v>
      </c>
      <c r="M64" s="200">
        <v>2.5</v>
      </c>
      <c r="N64" s="176">
        <f t="shared" si="0"/>
        <v>4.7</v>
      </c>
      <c r="O64" s="196" t="str">
        <f t="shared" si="1"/>
        <v>TBY</v>
      </c>
      <c r="P64" s="197"/>
    </row>
    <row r="65" spans="1:16">
      <c r="A65" s="189">
        <f>IF(B65="","",SUBTOTAL(3,$B$11:B65))</f>
        <v>55</v>
      </c>
      <c r="B65" s="198" t="s">
        <v>3231</v>
      </c>
      <c r="C65" s="191" t="str">
        <f>IF(B65="","",IF(ISNA(VLOOKUP($B65,'DS LOP CAO DANG'!$B$2:$D$2157,2,FALSE))=TRUE,"",VLOOKUP($B65,'DS LOP CAO DANG'!$B$2:$D$2157,2,FALSE)))</f>
        <v>Nguyễn Thành</v>
      </c>
      <c r="D65" s="192" t="str">
        <f>IF(C65="","",IF(ISNA(VLOOKUP($B65,'DS LOP CAO DANG'!$B$2:$D$2157,3,FALSE))=TRUE,"",VLOOKUP($B65,'DS LOP CAO DANG'!$B$2:$D$2157,3,FALSE)))</f>
        <v>Trung</v>
      </c>
      <c r="E65" s="199"/>
      <c r="F65" s="194">
        <v>9</v>
      </c>
      <c r="G65" s="194">
        <v>6</v>
      </c>
      <c r="H65" s="200"/>
      <c r="I65" s="200"/>
      <c r="J65" s="200"/>
      <c r="K65" s="200"/>
      <c r="L65" s="194">
        <v>3</v>
      </c>
      <c r="M65" s="200">
        <v>4.3</v>
      </c>
      <c r="N65" s="176">
        <f t="shared" si="0"/>
        <v>4.5999999999999996</v>
      </c>
      <c r="O65" s="196" t="str">
        <f t="shared" si="1"/>
        <v>TBY</v>
      </c>
      <c r="P65" s="197"/>
    </row>
    <row r="66" spans="1:16">
      <c r="A66" s="189">
        <f>IF(B66="","",SUBTOTAL(3,$B$11:B66))</f>
        <v>56</v>
      </c>
      <c r="B66" s="198" t="s">
        <v>3233</v>
      </c>
      <c r="C66" s="191" t="str">
        <f>IF(B66="","",IF(ISNA(VLOOKUP($B66,'DS LOP CAO DANG'!$B$2:$D$2157,2,FALSE))=TRUE,"",VLOOKUP($B66,'DS LOP CAO DANG'!$B$2:$D$2157,2,FALSE)))</f>
        <v>Nguyễn Thiên</v>
      </c>
      <c r="D66" s="192" t="str">
        <f>IF(C66="","",IF(ISNA(VLOOKUP($B66,'DS LOP CAO DANG'!$B$2:$D$2157,3,FALSE))=TRUE,"",VLOOKUP($B66,'DS LOP CAO DANG'!$B$2:$D$2157,3,FALSE)))</f>
        <v>Trung</v>
      </c>
      <c r="E66" s="199"/>
      <c r="F66" s="194">
        <v>10</v>
      </c>
      <c r="G66" s="194">
        <v>8</v>
      </c>
      <c r="H66" s="200"/>
      <c r="I66" s="200"/>
      <c r="J66" s="200"/>
      <c r="K66" s="200"/>
      <c r="L66" s="194">
        <v>3</v>
      </c>
      <c r="M66" s="200">
        <v>4.3</v>
      </c>
      <c r="N66" s="176">
        <f t="shared" si="0"/>
        <v>4.9000000000000004</v>
      </c>
      <c r="O66" s="196" t="str">
        <f t="shared" si="1"/>
        <v>TBY</v>
      </c>
      <c r="P66" s="197"/>
    </row>
    <row r="67" spans="1:16">
      <c r="A67" s="189">
        <f>IF(B67="","",SUBTOTAL(3,$B$11:B67))</f>
        <v>57</v>
      </c>
      <c r="B67" s="198" t="s">
        <v>3236</v>
      </c>
      <c r="C67" s="191" t="str">
        <f>IF(B67="","",IF(ISNA(VLOOKUP($B67,'DS LOP CAO DANG'!$B$2:$D$2157,2,FALSE))=TRUE,"",VLOOKUP($B67,'DS LOP CAO DANG'!$B$2:$D$2157,2,FALSE)))</f>
        <v>Nguyễn Phước Nhật</v>
      </c>
      <c r="D67" s="192" t="str">
        <f>IF(C67="","",IF(ISNA(VLOOKUP($B67,'DS LOP CAO DANG'!$B$2:$D$2157,3,FALSE))=TRUE,"",VLOOKUP($B67,'DS LOP CAO DANG'!$B$2:$D$2157,3,FALSE)))</f>
        <v>Trường</v>
      </c>
      <c r="E67" s="199"/>
      <c r="F67" s="194">
        <v>10</v>
      </c>
      <c r="G67" s="194">
        <v>8</v>
      </c>
      <c r="H67" s="200"/>
      <c r="I67" s="200"/>
      <c r="J67" s="200"/>
      <c r="K67" s="200"/>
      <c r="L67" s="194">
        <v>4</v>
      </c>
      <c r="M67" s="200">
        <v>5.5</v>
      </c>
      <c r="N67" s="176">
        <f t="shared" si="0"/>
        <v>5.8</v>
      </c>
      <c r="O67" s="196" t="str">
        <f t="shared" si="1"/>
        <v>TB</v>
      </c>
      <c r="P67" s="197"/>
    </row>
    <row r="68" spans="1:16">
      <c r="A68" s="189">
        <f>IF(B68="","",SUBTOTAL(3,$B$11:B68))</f>
        <v>58</v>
      </c>
      <c r="B68" s="198" t="s">
        <v>3238</v>
      </c>
      <c r="C68" s="191" t="str">
        <f>IF(B68="","",IF(ISNA(VLOOKUP($B68,'DS LOP CAO DANG'!$B$2:$D$2157,2,FALSE))=TRUE,"",VLOOKUP($B68,'DS LOP CAO DANG'!$B$2:$D$2157,2,FALSE)))</f>
        <v>Nguyễn Minh</v>
      </c>
      <c r="D68" s="192" t="str">
        <f>IF(C68="","",IF(ISNA(VLOOKUP($B68,'DS LOP CAO DANG'!$B$2:$D$2157,3,FALSE))=TRUE,"",VLOOKUP($B68,'DS LOP CAO DANG'!$B$2:$D$2157,3,FALSE)))</f>
        <v>Trưởng</v>
      </c>
      <c r="E68" s="199"/>
      <c r="F68" s="194">
        <v>0</v>
      </c>
      <c r="G68" s="194">
        <v>0</v>
      </c>
      <c r="H68" s="200"/>
      <c r="I68" s="200"/>
      <c r="J68" s="200"/>
      <c r="K68" s="200"/>
      <c r="L68" s="194">
        <v>0</v>
      </c>
      <c r="M68" s="200">
        <v>0</v>
      </c>
      <c r="N68" s="176">
        <f t="shared" si="0"/>
        <v>0</v>
      </c>
      <c r="O68" s="196" t="str">
        <f t="shared" si="1"/>
        <v>Kém</v>
      </c>
      <c r="P68" s="197"/>
    </row>
    <row r="69" spans="1:16">
      <c r="A69" s="189">
        <f>IF(B69="","",SUBTOTAL(3,$B$11:B69))</f>
        <v>59</v>
      </c>
      <c r="B69" s="198" t="s">
        <v>3239</v>
      </c>
      <c r="C69" s="191" t="str">
        <f>IF(B69="","",IF(ISNA(VLOOKUP($B69,'DS LOP CAO DANG'!$B$2:$D$2157,2,FALSE))=TRUE,"",VLOOKUP($B69,'DS LOP CAO DANG'!$B$2:$D$2157,2,FALSE)))</f>
        <v>Nguyễn Hữu</v>
      </c>
      <c r="D69" s="192" t="str">
        <f>IF(C69="","",IF(ISNA(VLOOKUP($B69,'DS LOP CAO DANG'!$B$2:$D$2157,3,FALSE))=TRUE,"",VLOOKUP($B69,'DS LOP CAO DANG'!$B$2:$D$2157,3,FALSE)))</f>
        <v>Tuấn</v>
      </c>
      <c r="E69" s="199"/>
      <c r="F69" s="194">
        <v>0</v>
      </c>
      <c r="G69" s="194">
        <v>0</v>
      </c>
      <c r="H69" s="200"/>
      <c r="I69" s="200"/>
      <c r="J69" s="200"/>
      <c r="K69" s="200"/>
      <c r="L69" s="194">
        <v>0</v>
      </c>
      <c r="M69" s="200">
        <v>0</v>
      </c>
      <c r="N69" s="176">
        <f t="shared" si="0"/>
        <v>0</v>
      </c>
      <c r="O69" s="196" t="str">
        <f t="shared" si="1"/>
        <v>Kém</v>
      </c>
      <c r="P69" s="197"/>
    </row>
    <row r="70" spans="1:16" hidden="1">
      <c r="A70" s="189" t="str">
        <f>IF(B70="","",SUBTOTAL(3,$B$11:B70))</f>
        <v/>
      </c>
      <c r="B70" s="198"/>
      <c r="C70" s="191" t="str">
        <f>IF(B70="","",IF(ISNA(VLOOKUP($B70,'DS LOP CAO DANG'!$B$2:$D$2157,2,FALSE))=TRUE,"",VLOOKUP($B70,'DS LOP CAO DANG'!$B$2:$D$2157,2,FALSE)))</f>
        <v/>
      </c>
      <c r="D70" s="192" t="str">
        <f>IF(C70="","",IF(ISNA(VLOOKUP($B70,'DS LOP CAO DANG'!$B$2:$D$2157,3,FALSE))=TRUE,"",VLOOKUP($B70,'DS LOP CAO DANG'!$B$2:$D$2157,3,FALSE)))</f>
        <v/>
      </c>
      <c r="E70" s="199"/>
      <c r="F70" s="201"/>
      <c r="G70" s="201"/>
      <c r="H70" s="201"/>
      <c r="I70" s="201"/>
      <c r="J70" s="201"/>
      <c r="K70" s="201"/>
      <c r="L70" s="201"/>
      <c r="M70" s="201"/>
      <c r="N70" s="176" t="str">
        <f t="shared" si="0"/>
        <v/>
      </c>
      <c r="O70" s="196" t="str">
        <f t="shared" si="1"/>
        <v/>
      </c>
      <c r="P70" s="197"/>
    </row>
    <row r="71" spans="1:16" hidden="1">
      <c r="A71" s="189" t="str">
        <f>IF(B71="","",SUBTOTAL(3,$B$11:B71))</f>
        <v/>
      </c>
      <c r="B71" s="198"/>
      <c r="C71" s="191" t="str">
        <f>IF(B71="","",IF(ISNA(VLOOKUP($B71,'DS LOP CAO DANG'!$B$2:$D$2157,2,FALSE))=TRUE,"",VLOOKUP($B71,'DS LOP CAO DANG'!$B$2:$D$2157,2,FALSE)))</f>
        <v/>
      </c>
      <c r="D71" s="192" t="str">
        <f>IF(C71="","",IF(ISNA(VLOOKUP($B71,'DS LOP CAO DANG'!$B$2:$D$2157,3,FALSE))=TRUE,"",VLOOKUP($B71,'DS LOP CAO DANG'!$B$2:$D$2157,3,FALSE)))</f>
        <v/>
      </c>
      <c r="E71" s="199"/>
      <c r="F71" s="201"/>
      <c r="G71" s="201"/>
      <c r="H71" s="201"/>
      <c r="I71" s="201"/>
      <c r="J71" s="201"/>
      <c r="K71" s="201"/>
      <c r="L71" s="201"/>
      <c r="M71" s="201"/>
      <c r="N71" s="176" t="str">
        <f t="shared" si="0"/>
        <v/>
      </c>
      <c r="O71" s="196" t="str">
        <f t="shared" si="1"/>
        <v/>
      </c>
      <c r="P71" s="197"/>
    </row>
    <row r="72" spans="1:16" hidden="1">
      <c r="A72" s="189" t="str">
        <f>IF(B72="","",SUBTOTAL(3,$B$11:B72))</f>
        <v/>
      </c>
      <c r="B72" s="198"/>
      <c r="C72" s="191" t="str">
        <f>IF(B72="","",IF(ISNA(VLOOKUP($B72,'DS LOP CAO DANG'!$B$2:$D$2157,2,FALSE))=TRUE,"",VLOOKUP($B72,'DS LOP CAO DANG'!$B$2:$D$2157,2,FALSE)))</f>
        <v/>
      </c>
      <c r="D72" s="192" t="str">
        <f>IF(C72="","",IF(ISNA(VLOOKUP($B72,'DS LOP CAO DANG'!$B$2:$D$2157,3,FALSE))=TRUE,"",VLOOKUP($B72,'DS LOP CAO DANG'!$B$2:$D$2157,3,FALSE)))</f>
        <v/>
      </c>
      <c r="E72" s="199"/>
      <c r="F72" s="201"/>
      <c r="G72" s="201"/>
      <c r="H72" s="201"/>
      <c r="I72" s="201"/>
      <c r="J72" s="201"/>
      <c r="K72" s="201"/>
      <c r="L72" s="201"/>
      <c r="M72" s="201"/>
      <c r="N72" s="176" t="str">
        <f t="shared" si="0"/>
        <v/>
      </c>
      <c r="O72" s="196" t="str">
        <f t="shared" si="1"/>
        <v/>
      </c>
      <c r="P72" s="197"/>
    </row>
    <row r="73" spans="1:16" hidden="1">
      <c r="A73" s="189" t="str">
        <f>IF(B73="","",SUBTOTAL(3,$B$11:B73))</f>
        <v/>
      </c>
      <c r="B73" s="198"/>
      <c r="C73" s="191" t="str">
        <f>IF(B73="","",IF(ISNA(VLOOKUP($B73,'DS LOP CAO DANG'!$B$2:$D$2157,2,FALSE))=TRUE,"",VLOOKUP($B73,'DS LOP CAO DANG'!$B$2:$D$2157,2,FALSE)))</f>
        <v/>
      </c>
      <c r="D73" s="192" t="str">
        <f>IF(C73="","",IF(ISNA(VLOOKUP($B73,'DS LOP CAO DANG'!$B$2:$D$2157,3,FALSE))=TRUE,"",VLOOKUP($B73,'DS LOP CAO DANG'!$B$2:$D$2157,3,FALSE)))</f>
        <v/>
      </c>
      <c r="E73" s="199"/>
      <c r="F73" s="201"/>
      <c r="G73" s="201"/>
      <c r="H73" s="201"/>
      <c r="I73" s="201"/>
      <c r="J73" s="201"/>
      <c r="K73" s="201"/>
      <c r="L73" s="201"/>
      <c r="M73" s="201"/>
      <c r="N73" s="176" t="str">
        <f t="shared" si="0"/>
        <v/>
      </c>
      <c r="O73" s="196" t="str">
        <f t="shared" si="1"/>
        <v/>
      </c>
      <c r="P73" s="197"/>
    </row>
    <row r="74" spans="1:16" hidden="1">
      <c r="A74" s="189" t="str">
        <f>IF(B74="","",SUBTOTAL(3,$B$11:B74))</f>
        <v/>
      </c>
      <c r="B74" s="198"/>
      <c r="C74" s="191" t="str">
        <f>IF(B74="","",IF(ISNA(VLOOKUP($B74,'DS LOP CAO DANG'!$B$2:$D$2157,2,FALSE))=TRUE,"",VLOOKUP($B74,'DS LOP CAO DANG'!$B$2:$D$2157,2,FALSE)))</f>
        <v/>
      </c>
      <c r="D74" s="192" t="str">
        <f>IF(C74="","",IF(ISNA(VLOOKUP($B74,'DS LOP CAO DANG'!$B$2:$D$2157,3,FALSE))=TRUE,"",VLOOKUP($B74,'DS LOP CAO DANG'!$B$2:$D$2157,3,FALSE)))</f>
        <v/>
      </c>
      <c r="E74" s="199"/>
      <c r="F74" s="202"/>
      <c r="G74" s="202"/>
      <c r="H74" s="202"/>
      <c r="I74" s="202"/>
      <c r="J74" s="202"/>
      <c r="K74" s="202"/>
      <c r="L74" s="202"/>
      <c r="M74" s="202"/>
      <c r="N74" s="176" t="str">
        <f t="shared" si="0"/>
        <v/>
      </c>
      <c r="O74" s="196" t="str">
        <f t="shared" si="1"/>
        <v/>
      </c>
      <c r="P74" s="197"/>
    </row>
    <row r="75" spans="1:16" hidden="1">
      <c r="A75" s="189" t="str">
        <f>IF(B75="","",SUBTOTAL(3,$B$11:B75))</f>
        <v/>
      </c>
      <c r="B75" s="198"/>
      <c r="C75" s="191" t="str">
        <f>IF(B75="","",IF(ISNA(VLOOKUP($B75,'DS LOP CAO DANG'!$B$2:$D$2157,2,FALSE))=TRUE,"",VLOOKUP($B75,'DS LOP CAO DANG'!$B$2:$D$2157,2,FALSE)))</f>
        <v/>
      </c>
      <c r="D75" s="192" t="str">
        <f>IF(C75="","",IF(ISNA(VLOOKUP($B75,'DS LOP CAO DANG'!$B$2:$D$2157,3,FALSE))=TRUE,"",VLOOKUP($B75,'DS LOP CAO DANG'!$B$2:$D$2157,3,FALSE)))</f>
        <v/>
      </c>
      <c r="E75" s="199"/>
      <c r="F75" s="201"/>
      <c r="G75" s="201"/>
      <c r="H75" s="201"/>
      <c r="I75" s="201"/>
      <c r="J75" s="201"/>
      <c r="K75" s="201"/>
      <c r="L75" s="201"/>
      <c r="M75" s="201"/>
      <c r="N75" s="176" t="str">
        <f t="shared" si="0"/>
        <v/>
      </c>
      <c r="O75" s="196" t="str">
        <f t="shared" si="1"/>
        <v/>
      </c>
      <c r="P75" s="203"/>
    </row>
    <row r="76" spans="1:16" hidden="1">
      <c r="A76" s="189" t="str">
        <f>IF(B76="","",SUBTOTAL(3,$B$11:B76))</f>
        <v/>
      </c>
      <c r="B76" s="198"/>
      <c r="C76" s="191" t="str">
        <f>IF(B76="","",IF(ISNA(VLOOKUP($B76,'DS LOP CAO DANG'!$B$2:$D$2157,2,FALSE))=TRUE,"",VLOOKUP($B76,'DS LOP CAO DANG'!$B$2:$D$2157,2,FALSE)))</f>
        <v/>
      </c>
      <c r="D76" s="192" t="str">
        <f>IF(C76="","",IF(ISNA(VLOOKUP($B76,'DS LOP CAO DANG'!$B$2:$D$2157,3,FALSE))=TRUE,"",VLOOKUP($B76,'DS LOP CAO DANG'!$B$2:$D$2157,3,FALSE)))</f>
        <v/>
      </c>
      <c r="E76" s="199"/>
      <c r="F76" s="201"/>
      <c r="G76" s="201"/>
      <c r="H76" s="201"/>
      <c r="I76" s="201"/>
      <c r="J76" s="201"/>
      <c r="K76" s="201"/>
      <c r="L76" s="201"/>
      <c r="M76" s="201"/>
      <c r="N76" s="176" t="str">
        <f t="shared" ref="N76:N85" si="2">IF(B76="","",IF(OR($C$6="",$J$6="",$L$6="",$J$101=""),"",IF(ISNUMBER(E76)=TRUE,E76,IF(COUNT(F76:M76)=0,"",IF(COUNT(F76:K76)=0,ROUND(0.3*L76+0.5*M76,1),ROUND(0.2*(SUM(F76:K76)/COUNT(F76:K76))+0.3*L76+0.5*M76,1))))))</f>
        <v/>
      </c>
      <c r="O76" s="196"/>
      <c r="P76" s="203"/>
    </row>
    <row r="77" spans="1:16" hidden="1">
      <c r="A77" s="189" t="str">
        <f>IF(B77="","",SUBTOTAL(3,$B$11:B77))</f>
        <v/>
      </c>
      <c r="B77" s="204"/>
      <c r="C77" s="191" t="str">
        <f>IF(B77="","",IF(ISNA(VLOOKUP($B77,'DS LOP CAO DANG'!$B$2:$D$2157,2,FALSE))=TRUE,"",VLOOKUP($B77,'DS LOP CAO DANG'!$B$2:$D$2157,2,FALSE)))</f>
        <v/>
      </c>
      <c r="D77" s="192" t="str">
        <f>IF(C77="","",IF(ISNA(VLOOKUP($B77,'DS LOP CAO DANG'!$B$2:$D$2157,3,FALSE))=TRUE,"",VLOOKUP($B77,'DS LOP CAO DANG'!$B$2:$D$2157,3,FALSE)))</f>
        <v/>
      </c>
      <c r="E77" s="199"/>
      <c r="F77" s="202"/>
      <c r="G77" s="202"/>
      <c r="H77" s="202"/>
      <c r="I77" s="202"/>
      <c r="J77" s="202"/>
      <c r="K77" s="202"/>
      <c r="L77" s="202"/>
      <c r="M77" s="202"/>
      <c r="N77" s="176" t="str">
        <f t="shared" si="2"/>
        <v/>
      </c>
      <c r="O77" s="196"/>
      <c r="P77" s="203"/>
    </row>
    <row r="78" spans="1:16" hidden="1">
      <c r="A78" s="189" t="str">
        <f>IF(B78="","",SUBTOTAL(3,$B$11:B78))</f>
        <v/>
      </c>
      <c r="B78" s="204"/>
      <c r="C78" s="191" t="str">
        <f>IF(B78="","",IF(ISNA(VLOOKUP($B78,'DS LOP CAO DANG'!$B$2:$D$2157,2,FALSE))=TRUE,"",VLOOKUP($B78,'DS LOP CAO DANG'!$B$2:$D$2157,2,FALSE)))</f>
        <v/>
      </c>
      <c r="D78" s="192" t="str">
        <f>IF(C78="","",IF(ISNA(VLOOKUP($B78,'DS LOP CAO DANG'!$B$2:$D$2157,3,FALSE))=TRUE,"",VLOOKUP($B78,'DS LOP CAO DANG'!$B$2:$D$2157,3,FALSE)))</f>
        <v/>
      </c>
      <c r="E78" s="199"/>
      <c r="F78" s="201"/>
      <c r="G78" s="201"/>
      <c r="H78" s="201"/>
      <c r="I78" s="201"/>
      <c r="J78" s="201"/>
      <c r="K78" s="201"/>
      <c r="L78" s="201"/>
      <c r="M78" s="201"/>
      <c r="N78" s="176" t="str">
        <f t="shared" si="2"/>
        <v/>
      </c>
      <c r="O78" s="196"/>
      <c r="P78" s="203"/>
    </row>
    <row r="79" spans="1:16" hidden="1">
      <c r="A79" s="189" t="str">
        <f>IF(B79="","",SUBTOTAL(3,$B$11:B79))</f>
        <v/>
      </c>
      <c r="B79" s="204"/>
      <c r="C79" s="191" t="str">
        <f>IF(B79="","",IF(ISNA(VLOOKUP($B79,'DS LOP CAO DANG'!$B$2:$D$2157,2,FALSE))=TRUE,"",VLOOKUP($B79,'DS LOP CAO DANG'!$B$2:$D$2157,2,FALSE)))</f>
        <v/>
      </c>
      <c r="D79" s="192" t="str">
        <f>IF(C79="","",IF(ISNA(VLOOKUP($B79,'DS LOP CAO DANG'!$B$2:$D$2157,3,FALSE))=TRUE,"",VLOOKUP($B79,'DS LOP CAO DANG'!$B$2:$D$2157,3,FALSE)))</f>
        <v/>
      </c>
      <c r="E79" s="199"/>
      <c r="F79" s="201"/>
      <c r="G79" s="201"/>
      <c r="H79" s="201"/>
      <c r="I79" s="201"/>
      <c r="J79" s="201"/>
      <c r="K79" s="201"/>
      <c r="L79" s="201"/>
      <c r="M79" s="201"/>
      <c r="N79" s="176" t="str">
        <f t="shared" si="2"/>
        <v/>
      </c>
      <c r="O79" s="196"/>
      <c r="P79" s="203"/>
    </row>
    <row r="80" spans="1:16" hidden="1">
      <c r="A80" s="189" t="str">
        <f>IF(B80="","",SUBTOTAL(3,$B$11:B80))</f>
        <v/>
      </c>
      <c r="B80" s="204"/>
      <c r="C80" s="191" t="str">
        <f>IF(B80="","",IF(ISNA(VLOOKUP($B80,'DS LOP CAO DANG'!$B$2:$D$2157,2,FALSE))=TRUE,"",VLOOKUP($B80,'DS LOP CAO DANG'!$B$2:$D$2157,2,FALSE)))</f>
        <v/>
      </c>
      <c r="D80" s="192" t="str">
        <f>IF(C80="","",IF(ISNA(VLOOKUP($B80,'DS LOP CAO DANG'!$B$2:$D$2157,3,FALSE))=TRUE,"",VLOOKUP($B80,'DS LOP CAO DANG'!$B$2:$D$2157,3,FALSE)))</f>
        <v/>
      </c>
      <c r="E80" s="199"/>
      <c r="F80" s="202"/>
      <c r="G80" s="202"/>
      <c r="H80" s="202"/>
      <c r="I80" s="202"/>
      <c r="J80" s="202"/>
      <c r="K80" s="202"/>
      <c r="L80" s="202"/>
      <c r="M80" s="202"/>
      <c r="N80" s="176" t="str">
        <f t="shared" si="2"/>
        <v/>
      </c>
      <c r="O80" s="196"/>
      <c r="P80" s="203"/>
    </row>
    <row r="81" spans="1:16" hidden="1">
      <c r="A81" s="189" t="str">
        <f>IF(B81="","",SUBTOTAL(3,$B$11:B81))</f>
        <v/>
      </c>
      <c r="B81" s="204"/>
      <c r="C81" s="191" t="str">
        <f>IF(B81="","",IF(ISNA(VLOOKUP($B81,'DS LOP CAO DANG'!$B$2:$D$2157,2,FALSE))=TRUE,"",VLOOKUP($B81,'DS LOP CAO DANG'!$B$2:$D$2157,2,FALSE)))</f>
        <v/>
      </c>
      <c r="D81" s="192" t="str">
        <f>IF(C81="","",IF(ISNA(VLOOKUP($B81,'DS LOP CAO DANG'!$B$2:$D$2157,3,FALSE))=TRUE,"",VLOOKUP($B81,'DS LOP CAO DANG'!$B$2:$D$2157,3,FALSE)))</f>
        <v/>
      </c>
      <c r="E81" s="199"/>
      <c r="F81" s="201"/>
      <c r="G81" s="201"/>
      <c r="H81" s="201"/>
      <c r="I81" s="201"/>
      <c r="J81" s="201"/>
      <c r="K81" s="201"/>
      <c r="L81" s="201"/>
      <c r="M81" s="201"/>
      <c r="N81" s="176" t="str">
        <f t="shared" si="2"/>
        <v/>
      </c>
      <c r="O81" s="196"/>
      <c r="P81" s="203"/>
    </row>
    <row r="82" spans="1:16" hidden="1">
      <c r="A82" s="189" t="str">
        <f>IF(B82="","",SUBTOTAL(3,$B$11:B82))</f>
        <v/>
      </c>
      <c r="B82" s="204"/>
      <c r="C82" s="191" t="str">
        <f>IF(B82="","",IF(ISNA(VLOOKUP($B82,'DS LOP CAO DANG'!$B$2:$D$2157,2,FALSE))=TRUE,"",VLOOKUP($B82,'DS LOP CAO DANG'!$B$2:$D$2157,2,FALSE)))</f>
        <v/>
      </c>
      <c r="D82" s="192" t="str">
        <f>IF(C82="","",IF(ISNA(VLOOKUP($B82,'DS LOP CAO DANG'!$B$2:$D$2157,3,FALSE))=TRUE,"",VLOOKUP($B82,'DS LOP CAO DANG'!$B$2:$D$2157,3,FALSE)))</f>
        <v/>
      </c>
      <c r="E82" s="199"/>
      <c r="F82" s="201"/>
      <c r="G82" s="201"/>
      <c r="H82" s="201"/>
      <c r="I82" s="201"/>
      <c r="J82" s="201"/>
      <c r="K82" s="201"/>
      <c r="L82" s="201"/>
      <c r="M82" s="201"/>
      <c r="N82" s="176" t="str">
        <f t="shared" si="2"/>
        <v/>
      </c>
      <c r="O82" s="196"/>
      <c r="P82" s="203"/>
    </row>
    <row r="83" spans="1:16" hidden="1">
      <c r="A83" s="189" t="str">
        <f>IF(B83="","",SUBTOTAL(3,$B$11:B83))</f>
        <v/>
      </c>
      <c r="B83" s="204"/>
      <c r="C83" s="191" t="str">
        <f>IF(B83="","",IF(ISNA(VLOOKUP($B83,'DS LOP CAO DANG'!$B$2:$D$2157,2,FALSE))=TRUE,"",VLOOKUP($B83,'DS LOP CAO DANG'!$B$2:$D$2157,2,FALSE)))</f>
        <v/>
      </c>
      <c r="D83" s="192" t="str">
        <f>IF(C83="","",IF(ISNA(VLOOKUP($B83,'DS LOP CAO DANG'!$B$2:$D$2157,3,FALSE))=TRUE,"",VLOOKUP($B83,'DS LOP CAO DANG'!$B$2:$D$2157,3,FALSE)))</f>
        <v/>
      </c>
      <c r="E83" s="199"/>
      <c r="F83" s="202"/>
      <c r="G83" s="202"/>
      <c r="H83" s="202"/>
      <c r="I83" s="202"/>
      <c r="J83" s="202"/>
      <c r="K83" s="202"/>
      <c r="L83" s="202"/>
      <c r="M83" s="202"/>
      <c r="N83" s="176" t="str">
        <f t="shared" si="2"/>
        <v/>
      </c>
      <c r="O83" s="196"/>
      <c r="P83" s="203"/>
    </row>
    <row r="84" spans="1:16" hidden="1">
      <c r="A84" s="189" t="str">
        <f>IF(B84="","",SUBTOTAL(3,$B$11:B84))</f>
        <v/>
      </c>
      <c r="B84" s="204"/>
      <c r="C84" s="191" t="str">
        <f>IF(B84="","",IF(ISNA(VLOOKUP($B84,'DS LOP CAO DANG'!$B$2:$D$2157,2,FALSE))=TRUE,"",VLOOKUP($B84,'DS LOP CAO DANG'!$B$2:$D$2157,2,FALSE)))</f>
        <v/>
      </c>
      <c r="D84" s="192" t="str">
        <f>IF(C84="","",IF(ISNA(VLOOKUP($B84,'DS LOP CAO DANG'!$B$2:$D$2157,3,FALSE))=TRUE,"",VLOOKUP($B84,'DS LOP CAO DANG'!$B$2:$D$2157,3,FALSE)))</f>
        <v/>
      </c>
      <c r="E84" s="199"/>
      <c r="F84" s="201"/>
      <c r="G84" s="201"/>
      <c r="H84" s="201"/>
      <c r="I84" s="201"/>
      <c r="J84" s="201"/>
      <c r="K84" s="201"/>
      <c r="L84" s="201"/>
      <c r="M84" s="201"/>
      <c r="N84" s="176" t="str">
        <f t="shared" si="2"/>
        <v/>
      </c>
      <c r="O84" s="196"/>
      <c r="P84" s="203"/>
    </row>
    <row r="85" spans="1:16" hidden="1">
      <c r="A85" s="189" t="str">
        <f>IF(B85="","",SUBTOTAL(3,$B$11:B85))</f>
        <v/>
      </c>
      <c r="B85" s="204"/>
      <c r="C85" s="191" t="str">
        <f>IF(B85="","",IF(ISNA(VLOOKUP($B85,'DS LOP CAO DANG'!$B$2:$D$2157,2,FALSE))=TRUE,"",VLOOKUP($B85,'DS LOP CAO DANG'!$B$2:$D$2157,2,FALSE)))</f>
        <v/>
      </c>
      <c r="D85" s="192" t="str">
        <f>IF(C85="","",IF(ISNA(VLOOKUP($B85,'DS LOP CAO DANG'!$B$2:$D$2157,3,FALSE))=TRUE,"",VLOOKUP($B85,'DS LOP CAO DANG'!$B$2:$D$2157,3,FALSE)))</f>
        <v/>
      </c>
      <c r="E85" s="199"/>
      <c r="F85" s="201"/>
      <c r="G85" s="201"/>
      <c r="H85" s="201"/>
      <c r="I85" s="201"/>
      <c r="J85" s="201"/>
      <c r="K85" s="201"/>
      <c r="L85" s="201"/>
      <c r="M85" s="201"/>
      <c r="N85" s="176" t="str">
        <f t="shared" si="2"/>
        <v/>
      </c>
      <c r="O85" s="196"/>
      <c r="P85" s="203"/>
    </row>
    <row r="86" spans="1:16" s="3" customFormat="1" ht="12.75">
      <c r="A86" s="265" t="s">
        <v>176</v>
      </c>
      <c r="B86" s="265"/>
      <c r="C86" s="265"/>
      <c r="D86" s="265"/>
      <c r="E86" s="265"/>
      <c r="F86" s="265"/>
      <c r="G86" s="265"/>
      <c r="H86" s="265"/>
      <c r="I86" s="265"/>
      <c r="J86" s="265"/>
      <c r="K86" s="265"/>
      <c r="L86" s="265"/>
      <c r="M86" s="265"/>
      <c r="N86" s="265"/>
      <c r="O86" s="205"/>
      <c r="P86" s="205"/>
    </row>
    <row r="87" spans="1:16" s="3" customFormat="1" ht="12.75">
      <c r="A87" s="197"/>
      <c r="B87" s="263" t="str">
        <f>"Tổng danh sách có"</f>
        <v>Tổng danh sách có</v>
      </c>
      <c r="C87" s="263"/>
      <c r="D87" s="263"/>
      <c r="E87" s="263"/>
      <c r="F87" s="264" t="str">
        <f>": "&amp;IF(MAX($A$11:$A$85)=1,0,MAX($A$11:$A$85))&amp;" SV"</f>
        <v>: 59 SV</v>
      </c>
      <c r="G87" s="264"/>
      <c r="H87" s="178"/>
      <c r="I87" s="178"/>
      <c r="J87" s="178"/>
      <c r="K87" s="178"/>
      <c r="L87" s="206"/>
      <c r="M87" s="206"/>
      <c r="N87" s="206"/>
      <c r="O87" s="206"/>
      <c r="P87" s="197"/>
    </row>
    <row r="88" spans="1:16" s="3" customFormat="1" ht="12.75" customHeight="1">
      <c r="A88" s="207"/>
      <c r="B88" s="255" t="str">
        <f>"Tổng số SV có điểm Giỏi từ 8,5 đ đến 10 đ"</f>
        <v>Tổng số SV có điểm Giỏi từ 8,5 đ đến 10 đ</v>
      </c>
      <c r="C88" s="255"/>
      <c r="D88" s="255"/>
      <c r="E88" s="255"/>
      <c r="F88" s="255" t="str">
        <f>": "&amp;COUNTIF($O$11:$O$85,"Giỏi")&amp;" SV"</f>
        <v>: 1 SV</v>
      </c>
      <c r="G88" s="255"/>
      <c r="H88" s="253" t="str">
        <f>IF(B11="","","("&amp;ROUND(COUNTIF($O$11:$O$75,"Giỏi")*100/MAX($A$11:$A$75),2)&amp;"%" &amp;")")</f>
        <v>(1.69%)</v>
      </c>
      <c r="I88" s="253"/>
      <c r="J88" s="260" t="str">
        <f>IF(B11="","","Tổng số SV có điểm &gt;= 4 đ : "&amp;COUNTIF(N11:N75,"&gt;=4")&amp;" SV"&amp;" ("&amp;ROUND(COUNTIF(N11:N75,"&gt;=4")*100/MAX($A$11:$A$75),2)&amp;"%" &amp;")")</f>
        <v>Tổng số SV có điểm &gt;= 4 đ : 32 SV (54.24%)</v>
      </c>
      <c r="K88" s="260"/>
      <c r="L88" s="260"/>
      <c r="M88" s="260"/>
      <c r="N88" s="260"/>
      <c r="O88" s="260"/>
      <c r="P88" s="208"/>
    </row>
    <row r="89" spans="1:16" s="3" customFormat="1" ht="12.75">
      <c r="A89" s="207"/>
      <c r="B89" s="255" t="str">
        <f>"Tổng số SV có điểm Khá từ 7 đ đến &lt;8,5 đ"</f>
        <v>Tổng số SV có điểm Khá từ 7 đ đến &lt;8,5 đ</v>
      </c>
      <c r="C89" s="255"/>
      <c r="D89" s="255"/>
      <c r="E89" s="255"/>
      <c r="F89" s="255" t="str">
        <f>": "&amp;COUNTIF($O$11:$O$85,"Khá")&amp;" SV"</f>
        <v>: 2 SV</v>
      </c>
      <c r="G89" s="255"/>
      <c r="H89" s="253" t="str">
        <f>IF(B11="","","("&amp;ROUND(COUNTIF($O$11:$O$75,"Khá")*100/MAX($A$11:$A$75),2)&amp;"%" &amp;")")</f>
        <v>(3.39%)</v>
      </c>
      <c r="I89" s="253"/>
      <c r="J89" s="260"/>
      <c r="K89" s="260"/>
      <c r="L89" s="260"/>
      <c r="M89" s="260"/>
      <c r="N89" s="260"/>
      <c r="O89" s="260"/>
      <c r="P89" s="208"/>
    </row>
    <row r="90" spans="1:16" s="3" customFormat="1" ht="12.75">
      <c r="A90" s="207"/>
      <c r="B90" s="255" t="str">
        <f>"Tổng số SV có điểm Trung bình từ 5,5 đ đến &lt;7 đ"</f>
        <v>Tổng số SV có điểm Trung bình từ 5,5 đ đến &lt;7 đ</v>
      </c>
      <c r="C90" s="255"/>
      <c r="D90" s="255"/>
      <c r="E90" s="255"/>
      <c r="F90" s="255" t="str">
        <f>": "&amp;COUNTIF($O$11:$O$85,"TB")&amp;" SV"</f>
        <v>: 17 SV</v>
      </c>
      <c r="G90" s="255"/>
      <c r="H90" s="253" t="str">
        <f>IF(B11="","","("&amp;ROUND(COUNTIF($O$11:$O$75,"TB")*100/MAX($A$11:$A$75),2)&amp;"%" &amp;")")</f>
        <v>(28.81%)</v>
      </c>
      <c r="I90" s="253"/>
      <c r="J90" s="260"/>
      <c r="K90" s="260"/>
      <c r="L90" s="260"/>
      <c r="M90" s="260"/>
      <c r="N90" s="260"/>
      <c r="O90" s="260"/>
      <c r="P90" s="208"/>
    </row>
    <row r="91" spans="1:16" s="3" customFormat="1" ht="12.75" customHeight="1">
      <c r="A91" s="207"/>
      <c r="B91" s="255" t="str">
        <f>"Tổng số SV có điểm Trung bình yếu từ 4 đ đến &lt;5,5 đ"</f>
        <v>Tổng số SV có điểm Trung bình yếu từ 4 đ đến &lt;5,5 đ</v>
      </c>
      <c r="C91" s="255"/>
      <c r="D91" s="255"/>
      <c r="E91" s="255"/>
      <c r="F91" s="255" t="str">
        <f>": "&amp;COUNTIF($O$11:$O$85,"TBY")&amp;" SV"</f>
        <v>: 12 SV</v>
      </c>
      <c r="G91" s="255"/>
      <c r="H91" s="253" t="str">
        <f>IF(B11="","","("&amp;ROUND(COUNTIF($O$11:$O$75,"TBY")*100/MAX($A$11:$A$75),2)&amp;"%" &amp;")")</f>
        <v>(20.34%)</v>
      </c>
      <c r="I91" s="253"/>
      <c r="J91" s="254" t="str">
        <f>IF(B11="","","Tổng số SV có điểm &lt; 4 đ : "&amp;COUNTIF(N11:N75,"&lt;4")&amp;" SV"&amp;" ("&amp;ROUND(COUNTIF(N11:N75,"&lt;4")*100/MAX($A$11:$A$75),2)&amp;"%" &amp;")")</f>
        <v>Tổng số SV có điểm &lt; 4 đ : 27 SV (45.76%)</v>
      </c>
      <c r="K91" s="254"/>
      <c r="L91" s="254"/>
      <c r="M91" s="254"/>
      <c r="N91" s="254"/>
      <c r="O91" s="254"/>
      <c r="P91" s="209"/>
    </row>
    <row r="92" spans="1:16" s="3" customFormat="1" ht="12.75">
      <c r="A92" s="207"/>
      <c r="B92" s="255" t="str">
        <f>"Tổng số SV có điểm kém &lt;4 đ"</f>
        <v>Tổng số SV có điểm kém &lt;4 đ</v>
      </c>
      <c r="C92" s="255"/>
      <c r="D92" s="255"/>
      <c r="E92" s="255"/>
      <c r="F92" s="255" t="str">
        <f>": "&amp;COUNTIF($O$11:$O$85,"Kém")&amp;" SV"</f>
        <v>: 27 SV</v>
      </c>
      <c r="G92" s="255"/>
      <c r="H92" s="253" t="str">
        <f>IF(B11="","","("&amp;ROUND(COUNTIF($O$11:$O$75,"Kém")*100/MAX($A$11:$A$75),2)&amp;"%"&amp;")")</f>
        <v>(45.76%)</v>
      </c>
      <c r="I92" s="253"/>
      <c r="J92" s="254"/>
      <c r="K92" s="254"/>
      <c r="L92" s="254"/>
      <c r="M92" s="254"/>
      <c r="N92" s="254"/>
      <c r="O92" s="254"/>
      <c r="P92" s="209"/>
    </row>
    <row r="93" spans="1:16" s="3" customFormat="1" ht="12.75">
      <c r="A93" s="207"/>
      <c r="B93" s="255" t="str">
        <f>"Tổng số SV không xếp loại vì chưa đủ điều kiện"</f>
        <v>Tổng số SV không xếp loại vì chưa đủ điều kiện</v>
      </c>
      <c r="C93" s="255"/>
      <c r="D93" s="255"/>
      <c r="E93" s="255"/>
      <c r="F93" s="255" t="str">
        <f>": "&amp;COUNTIF($O$11:$O$85,"KXL")&amp;" SV"</f>
        <v>: 0 SV</v>
      </c>
      <c r="G93" s="255"/>
      <c r="H93" s="253" t="str">
        <f>IF(B11="","","("&amp;ROUND(COUNTIF($O$11:$O$75,"KXL")*100/MAX($A$11:$A$75),2)&amp;"%"&amp;")")</f>
        <v>(0%)</v>
      </c>
      <c r="I93" s="253"/>
      <c r="J93" s="254"/>
      <c r="K93" s="254"/>
      <c r="L93" s="254"/>
      <c r="M93" s="254"/>
      <c r="N93" s="254"/>
      <c r="O93" s="254"/>
      <c r="P93" s="209"/>
    </row>
    <row r="94" spans="1:16">
      <c r="A94" s="197"/>
      <c r="B94" s="210"/>
      <c r="C94" s="210"/>
      <c r="D94" s="210"/>
      <c r="E94" s="210"/>
      <c r="F94" s="256" t="s">
        <v>5064</v>
      </c>
      <c r="G94" s="256"/>
      <c r="H94" s="256"/>
      <c r="I94" s="256"/>
      <c r="J94" s="256"/>
      <c r="K94" s="256"/>
      <c r="L94" s="256"/>
      <c r="M94" s="256"/>
      <c r="N94" s="256"/>
      <c r="O94" s="256"/>
      <c r="P94" s="256"/>
    </row>
    <row r="95" spans="1:16" ht="15.75" customHeight="1">
      <c r="A95" s="252" t="s">
        <v>50</v>
      </c>
      <c r="B95" s="252"/>
      <c r="C95" s="252"/>
      <c r="D95" s="252" t="s">
        <v>9</v>
      </c>
      <c r="E95" s="252"/>
      <c r="F95" s="252"/>
      <c r="G95" s="252"/>
      <c r="H95" s="252"/>
      <c r="I95" s="211"/>
      <c r="J95" s="252" t="s">
        <v>10</v>
      </c>
      <c r="K95" s="252"/>
      <c r="L95" s="252"/>
      <c r="M95" s="252"/>
      <c r="N95" s="252"/>
      <c r="O95" s="212"/>
      <c r="P95" s="212"/>
    </row>
    <row r="96" spans="1:16">
      <c r="A96" s="257"/>
      <c r="B96" s="257"/>
      <c r="C96" s="257"/>
      <c r="D96" s="213"/>
      <c r="E96" s="214"/>
      <c r="F96" s="197"/>
      <c r="G96" s="214"/>
      <c r="H96" s="214"/>
      <c r="I96" s="214"/>
      <c r="J96" s="214"/>
      <c r="K96" s="214"/>
      <c r="L96" s="214"/>
      <c r="M96" s="214"/>
      <c r="N96" s="214"/>
      <c r="O96" s="214"/>
      <c r="P96" s="214"/>
    </row>
    <row r="97" spans="1:16">
      <c r="A97" s="197"/>
      <c r="B97" s="197"/>
      <c r="C97" s="215"/>
      <c r="D97" s="215"/>
      <c r="E97" s="197"/>
      <c r="F97" s="197"/>
      <c r="G97" s="197"/>
      <c r="H97" s="197"/>
      <c r="I97" s="197"/>
      <c r="J97" s="197"/>
      <c r="K97" s="197"/>
      <c r="L97" s="197"/>
      <c r="M97" s="197"/>
      <c r="N97" s="197"/>
      <c r="O97" s="197"/>
      <c r="P97" s="197"/>
    </row>
    <row r="98" spans="1:16">
      <c r="A98" s="197"/>
      <c r="B98" s="197"/>
      <c r="C98" s="215"/>
      <c r="D98" s="215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7"/>
    </row>
    <row r="99" spans="1:16">
      <c r="A99" s="197"/>
      <c r="B99" s="197"/>
      <c r="C99" s="215"/>
      <c r="D99" s="215"/>
      <c r="E99" s="197"/>
      <c r="F99" s="197"/>
      <c r="G99" s="197"/>
      <c r="H99" s="197"/>
      <c r="I99" s="197"/>
      <c r="J99" s="197"/>
      <c r="K99" s="197"/>
      <c r="L99" s="197"/>
      <c r="M99" s="197"/>
      <c r="N99" s="197"/>
      <c r="O99" s="197"/>
      <c r="P99" s="197"/>
    </row>
    <row r="100" spans="1:16">
      <c r="A100" s="197"/>
      <c r="B100" s="197"/>
      <c r="C100" s="215"/>
      <c r="D100" s="215"/>
      <c r="E100" s="197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7"/>
    </row>
    <row r="101" spans="1:16" ht="15.75" customHeight="1">
      <c r="A101" s="252"/>
      <c r="B101" s="252"/>
      <c r="C101" s="252"/>
      <c r="D101" s="252"/>
      <c r="E101" s="252"/>
      <c r="F101" s="252"/>
      <c r="G101" s="252"/>
      <c r="H101" s="252"/>
      <c r="I101" s="211"/>
      <c r="J101" s="252" t="s">
        <v>5062</v>
      </c>
      <c r="K101" s="252"/>
      <c r="L101" s="252"/>
      <c r="M101" s="252"/>
      <c r="N101" s="252"/>
      <c r="O101" s="212"/>
      <c r="P101" s="212"/>
    </row>
  </sheetData>
  <sheetProtection password="E4CC" sheet="1" objects="1" scenarios="1" formatCells="0" formatRows="0"/>
  <dataConsolidate/>
  <mergeCells count="59">
    <mergeCell ref="A8:A10"/>
    <mergeCell ref="B90:E90"/>
    <mergeCell ref="B91:E91"/>
    <mergeCell ref="B92:E92"/>
    <mergeCell ref="H6:I6"/>
    <mergeCell ref="B89:E89"/>
    <mergeCell ref="F88:G88"/>
    <mergeCell ref="B88:E88"/>
    <mergeCell ref="F8:F9"/>
    <mergeCell ref="G8:G9"/>
    <mergeCell ref="A86:N86"/>
    <mergeCell ref="A96:C96"/>
    <mergeCell ref="G2:O2"/>
    <mergeCell ref="A3:F3"/>
    <mergeCell ref="G3:O3"/>
    <mergeCell ref="J95:N95"/>
    <mergeCell ref="H88:I88"/>
    <mergeCell ref="J88:O90"/>
    <mergeCell ref="J8:J9"/>
    <mergeCell ref="K8:K9"/>
    <mergeCell ref="L8:L9"/>
    <mergeCell ref="C8:D10"/>
    <mergeCell ref="C6:F6"/>
    <mergeCell ref="B87:E87"/>
    <mergeCell ref="F89:G89"/>
    <mergeCell ref="H89:I89"/>
    <mergeCell ref="F87:G87"/>
    <mergeCell ref="A101:C101"/>
    <mergeCell ref="D101:H101"/>
    <mergeCell ref="J101:N101"/>
    <mergeCell ref="H90:I90"/>
    <mergeCell ref="H91:I91"/>
    <mergeCell ref="J91:O93"/>
    <mergeCell ref="F92:G92"/>
    <mergeCell ref="F91:G91"/>
    <mergeCell ref="F90:G90"/>
    <mergeCell ref="A95:C95"/>
    <mergeCell ref="D95:H95"/>
    <mergeCell ref="H92:I92"/>
    <mergeCell ref="H93:I93"/>
    <mergeCell ref="F93:G93"/>
    <mergeCell ref="B93:E93"/>
    <mergeCell ref="F94:P94"/>
    <mergeCell ref="A1:F1"/>
    <mergeCell ref="G1:O1"/>
    <mergeCell ref="A2:F2"/>
    <mergeCell ref="F10:K10"/>
    <mergeCell ref="G7:I7"/>
    <mergeCell ref="J7:L7"/>
    <mergeCell ref="H8:H9"/>
    <mergeCell ref="I8:I9"/>
    <mergeCell ref="B8:B10"/>
    <mergeCell ref="E8:E10"/>
    <mergeCell ref="A4:O4"/>
    <mergeCell ref="A5:O5"/>
    <mergeCell ref="M8:M9"/>
    <mergeCell ref="N8:N10"/>
    <mergeCell ref="O8:O10"/>
    <mergeCell ref="L6:N6"/>
  </mergeCells>
  <phoneticPr fontId="9" type="noConversion"/>
  <conditionalFormatting sqref="N11:N85">
    <cfRule type="cellIs" dxfId="19" priority="2" stopIfTrue="1" operator="lessThan">
      <formula>4</formula>
    </cfRule>
    <cfRule type="cellIs" dxfId="18" priority="3" stopIfTrue="1" operator="lessThan">
      <formula>4</formula>
    </cfRule>
    <cfRule type="cellIs" dxfId="17" priority="4" stopIfTrue="1" operator="lessThan">
      <formula>4</formula>
    </cfRule>
  </conditionalFormatting>
  <conditionalFormatting sqref="G11:G69">
    <cfRule type="expression" dxfId="16" priority="1" stopIfTrue="1">
      <formula>IF(MOD($A11,2)=0,TRUE,FALSE)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P101"/>
  <sheetViews>
    <sheetView workbookViewId="0">
      <selection activeCell="E11" sqref="E11:O85"/>
    </sheetView>
  </sheetViews>
  <sheetFormatPr defaultRowHeight="15.75"/>
  <cols>
    <col min="1" max="1" width="4.28515625" style="32" customWidth="1"/>
    <col min="2" max="2" width="14.7109375" style="32" customWidth="1"/>
    <col min="3" max="3" width="19.140625" style="164" bestFit="1" customWidth="1"/>
    <col min="4" max="4" width="8.140625" style="164" bestFit="1" customWidth="1"/>
    <col min="5" max="5" width="6" style="32" bestFit="1" customWidth="1"/>
    <col min="6" max="9" width="5" style="32" bestFit="1" customWidth="1"/>
    <col min="10" max="10" width="5.42578125" style="32" bestFit="1" customWidth="1"/>
    <col min="11" max="11" width="5" style="32" bestFit="1" customWidth="1"/>
    <col min="12" max="14" width="5" style="5" bestFit="1" customWidth="1"/>
    <col min="15" max="15" width="6.140625" style="32" bestFit="1" customWidth="1"/>
    <col min="16" max="16" width="4.5703125" style="32" hidden="1" customWidth="1"/>
    <col min="17" max="16384" width="9.140625" style="32"/>
  </cols>
  <sheetData>
    <row r="1" spans="1:16" s="100" customFormat="1">
      <c r="A1" s="269" t="s">
        <v>134</v>
      </c>
      <c r="B1" s="269"/>
      <c r="C1" s="269"/>
      <c r="D1" s="269"/>
      <c r="E1" s="269"/>
      <c r="F1" s="269"/>
      <c r="G1" s="266" t="s">
        <v>58</v>
      </c>
      <c r="H1" s="266"/>
      <c r="I1" s="266"/>
      <c r="J1" s="266"/>
      <c r="K1" s="266"/>
      <c r="L1" s="266"/>
      <c r="M1" s="266"/>
      <c r="N1" s="266"/>
      <c r="O1" s="266"/>
    </row>
    <row r="2" spans="1:16" s="100" customFormat="1" ht="30.75" customHeight="1">
      <c r="A2" s="270" t="s">
        <v>136</v>
      </c>
      <c r="B2" s="271"/>
      <c r="C2" s="271"/>
      <c r="D2" s="271"/>
      <c r="E2" s="271"/>
      <c r="F2" s="271"/>
      <c r="G2" s="267" t="s">
        <v>59</v>
      </c>
      <c r="H2" s="267"/>
      <c r="I2" s="267"/>
      <c r="J2" s="267"/>
      <c r="K2" s="267"/>
      <c r="L2" s="267"/>
      <c r="M2" s="267"/>
      <c r="N2" s="267"/>
      <c r="O2" s="267"/>
    </row>
    <row r="3" spans="1:16" s="3" customFormat="1">
      <c r="A3" s="272" t="s">
        <v>60</v>
      </c>
      <c r="B3" s="272"/>
      <c r="C3" s="272"/>
      <c r="D3" s="272"/>
      <c r="E3" s="272"/>
      <c r="F3" s="272"/>
      <c r="G3" s="269"/>
      <c r="H3" s="269"/>
      <c r="I3" s="269"/>
      <c r="J3" s="269"/>
      <c r="K3" s="269"/>
      <c r="L3" s="269"/>
      <c r="M3" s="269"/>
      <c r="N3" s="269"/>
      <c r="O3" s="269"/>
    </row>
    <row r="4" spans="1:16" ht="18.75">
      <c r="A4" s="268" t="s">
        <v>11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</row>
    <row r="5" spans="1:16" ht="18.75">
      <c r="A5" s="268"/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</row>
    <row r="6" spans="1:16" s="35" customFormat="1">
      <c r="B6" s="36" t="s">
        <v>5</v>
      </c>
      <c r="C6" s="165"/>
      <c r="D6" s="165"/>
      <c r="E6" s="52"/>
      <c r="F6" s="52"/>
      <c r="G6" s="283" t="s">
        <v>33</v>
      </c>
      <c r="H6" s="283"/>
      <c r="I6" s="283"/>
      <c r="J6" s="37"/>
      <c r="K6" s="284" t="s">
        <v>47</v>
      </c>
      <c r="L6" s="284"/>
      <c r="M6" s="276" t="str">
        <f>IF(B11="","",IF(ISNA(VLOOKUP(B11,'DS LOP CAO DANG'!$B$2:$F$2157,5,FALSE))=TRUE,"",VLOOKUP(B11,'DS LOP CAO DANG'!$B$2:$F$2157,5,FALSE)))</f>
        <v>15CĐ-ĐL3</v>
      </c>
      <c r="N6" s="276"/>
      <c r="O6" s="276"/>
    </row>
    <row r="7" spans="1:16" s="38" customFormat="1">
      <c r="C7" s="162" t="s">
        <v>6</v>
      </c>
      <c r="D7" s="163" t="s">
        <v>181</v>
      </c>
      <c r="E7" s="41"/>
      <c r="G7" s="281" t="s">
        <v>7</v>
      </c>
      <c r="H7" s="281"/>
      <c r="I7" s="281"/>
      <c r="J7" s="282" t="s">
        <v>182</v>
      </c>
      <c r="K7" s="282"/>
      <c r="L7" s="282"/>
      <c r="O7" s="42"/>
      <c r="P7" s="42"/>
    </row>
    <row r="8" spans="1:16" s="8" customFormat="1">
      <c r="A8" s="273" t="s">
        <v>8</v>
      </c>
      <c r="B8" s="273" t="s">
        <v>48</v>
      </c>
      <c r="C8" s="292" t="s">
        <v>49</v>
      </c>
      <c r="D8" s="293"/>
      <c r="E8" s="298" t="s">
        <v>13</v>
      </c>
      <c r="F8" s="278" t="s">
        <v>14</v>
      </c>
      <c r="G8" s="279"/>
      <c r="H8" s="279"/>
      <c r="I8" s="279"/>
      <c r="J8" s="279"/>
      <c r="K8" s="279"/>
      <c r="L8" s="279"/>
      <c r="M8" s="279"/>
      <c r="N8" s="280"/>
      <c r="O8" s="273" t="s">
        <v>15</v>
      </c>
      <c r="P8" s="291" t="s">
        <v>12</v>
      </c>
    </row>
    <row r="9" spans="1:16" s="8" customFormat="1">
      <c r="A9" s="274"/>
      <c r="B9" s="274"/>
      <c r="C9" s="294"/>
      <c r="D9" s="295"/>
      <c r="E9" s="299"/>
      <c r="F9" s="277" t="s">
        <v>16</v>
      </c>
      <c r="G9" s="277" t="s">
        <v>17</v>
      </c>
      <c r="H9" s="277" t="s">
        <v>18</v>
      </c>
      <c r="I9" s="277" t="s">
        <v>19</v>
      </c>
      <c r="J9" s="277" t="s">
        <v>20</v>
      </c>
      <c r="K9" s="277" t="s">
        <v>21</v>
      </c>
      <c r="L9" s="277" t="s">
        <v>22</v>
      </c>
      <c r="M9" s="277" t="s">
        <v>23</v>
      </c>
      <c r="N9" s="277" t="s">
        <v>24</v>
      </c>
      <c r="O9" s="274"/>
      <c r="P9" s="291"/>
    </row>
    <row r="10" spans="1:16" ht="12.75">
      <c r="A10" s="275"/>
      <c r="B10" s="275"/>
      <c r="C10" s="296"/>
      <c r="D10" s="297"/>
      <c r="E10" s="300"/>
      <c r="F10" s="277"/>
      <c r="G10" s="277"/>
      <c r="H10" s="277"/>
      <c r="I10" s="277"/>
      <c r="J10" s="277"/>
      <c r="K10" s="277"/>
      <c r="L10" s="277"/>
      <c r="M10" s="277"/>
      <c r="N10" s="277"/>
      <c r="O10" s="275"/>
      <c r="P10" s="291"/>
    </row>
    <row r="11" spans="1:16">
      <c r="A11" s="2">
        <f>IF(B11="",1,SUBTOTAL(3,$B$11:B11))</f>
        <v>1</v>
      </c>
      <c r="B11" s="161" t="s">
        <v>874</v>
      </c>
      <c r="C11" s="166" t="str">
        <f>IF(B11="","",IF(ISNA(VLOOKUP($B11,'DS LOP CAO DANG'!$B$2:$D$2157,2,FALSE))=TRUE,"",VLOOKUP($B11,'DS LOP CAO DANG'!$B$2:$D$2157,2,FALSE)))</f>
        <v>Đỗ Hoàng</v>
      </c>
      <c r="D11" s="167" t="str">
        <f>IF(C11="","",IF(ISNA(VLOOKUP($B11,'DS LOP CAO DANG'!$B$2:$D$2157,3,FALSE))=TRUE,"",VLOOKUP($B11,'DS LOP CAO DANG'!$B$2:$D$2157,3,FALSE)))</f>
        <v>Anh</v>
      </c>
      <c r="E11" s="107"/>
      <c r="F11" s="108"/>
      <c r="G11" s="108"/>
      <c r="H11" s="108"/>
      <c r="I11" s="108"/>
      <c r="J11" s="108"/>
      <c r="K11" s="108"/>
      <c r="L11" s="108"/>
      <c r="M11" s="108"/>
      <c r="N11" s="108"/>
      <c r="O11" s="106" t="str">
        <f>IF(B11="","",IF(OR($C$6="",$J$6="",$M$6="",$J$101=""),"",IF(ISNUMBER(E11)=TRUE,E11,IF(COUNT(F11:N11)=0,"",ROUND(SUM(F11:N11)/COUNT(F11:N11),1)))))</f>
        <v/>
      </c>
      <c r="P11" s="1" t="str">
        <f>IF(B11="","",IF(OR($C$6="",$J$6="",$M$6=""),"",IF(O11="","KXL",IF(O11&lt;4,"Kém",IF(O11&lt;5.4,"TBY",IF(O11&lt;7,"TB",IF(O11&lt;8.4,"Khá","Giỏi")))))))</f>
        <v/>
      </c>
    </row>
    <row r="12" spans="1:16">
      <c r="A12" s="2">
        <f>IF(B12="","",SUBTOTAL(3,$B$11:B12))</f>
        <v>2</v>
      </c>
      <c r="B12" s="161" t="s">
        <v>876</v>
      </c>
      <c r="C12" s="166" t="str">
        <f>IF(B12="","",IF(ISNA(VLOOKUP($B12,'DS LOP CAO DANG'!$B$2:$D$2157,2,FALSE))=TRUE,"",VLOOKUP($B12,'DS LOP CAO DANG'!$B$2:$D$2157,2,FALSE)))</f>
        <v>Ngô Hoàng</v>
      </c>
      <c r="D12" s="167" t="str">
        <f>IF(C12="","",IF(ISNA(VLOOKUP($B12,'DS LOP CAO DANG'!$B$2:$D$2157,3,FALSE))=TRUE,"",VLOOKUP($B12,'DS LOP CAO DANG'!$B$2:$D$2157,3,FALSE)))</f>
        <v>Anh</v>
      </c>
      <c r="E12" s="107"/>
      <c r="F12" s="108"/>
      <c r="G12" s="108"/>
      <c r="H12" s="108"/>
      <c r="I12" s="108"/>
      <c r="J12" s="108"/>
      <c r="K12" s="108"/>
      <c r="L12" s="108"/>
      <c r="M12" s="108"/>
      <c r="N12" s="108"/>
      <c r="O12" s="106" t="str">
        <f t="shared" ref="O12:O75" si="0">IF(B12="","",IF(OR($C$6="",$J$6="",$M$6="",$J$101=""),"",IF(ISNUMBER(E12)=TRUE,E12,IF(COUNT(F12:N12)=0,"",ROUND(SUM(F12:N12)/COUNT(F12:N12),1)))))</f>
        <v/>
      </c>
      <c r="P12" s="1" t="str">
        <f t="shared" ref="P12:P75" si="1">IF(B12="","",IF(OR($C$6="",$J$6="",$M$6=""),"",IF(O12="","KXL",IF(O12&lt;4,"Kém",IF(O12&lt;5.4,"TBY",IF(O12&lt;7,"TB",IF(O12&lt;8.4,"Khá","Giỏi")))))))</f>
        <v/>
      </c>
    </row>
    <row r="13" spans="1:16">
      <c r="A13" s="2">
        <f>IF(B13="","",SUBTOTAL(3,$B$11:B13))</f>
        <v>3</v>
      </c>
      <c r="B13" s="161" t="s">
        <v>879</v>
      </c>
      <c r="C13" s="166" t="str">
        <f>IF(B13="","",IF(ISNA(VLOOKUP($B13,'DS LOP CAO DANG'!$B$2:$D$2157,2,FALSE))=TRUE,"",VLOOKUP($B13,'DS LOP CAO DANG'!$B$2:$D$2157,2,FALSE)))</f>
        <v>Huỳnh Thái</v>
      </c>
      <c r="D13" s="167" t="str">
        <f>IF(C13="","",IF(ISNA(VLOOKUP($B13,'DS LOP CAO DANG'!$B$2:$D$2157,3,FALSE))=TRUE,"",VLOOKUP($B13,'DS LOP CAO DANG'!$B$2:$D$2157,3,FALSE)))</f>
        <v>Châu</v>
      </c>
      <c r="E13" s="107"/>
      <c r="F13" s="108"/>
      <c r="G13" s="108"/>
      <c r="H13" s="108"/>
      <c r="I13" s="108"/>
      <c r="J13" s="108"/>
      <c r="K13" s="108"/>
      <c r="L13" s="108"/>
      <c r="M13" s="108"/>
      <c r="N13" s="108"/>
      <c r="O13" s="106" t="str">
        <f t="shared" si="0"/>
        <v/>
      </c>
      <c r="P13" s="1" t="str">
        <f t="shared" si="1"/>
        <v/>
      </c>
    </row>
    <row r="14" spans="1:16">
      <c r="A14" s="2">
        <f>IF(B14="","",SUBTOTAL(3,$B$11:B14))</f>
        <v>4</v>
      </c>
      <c r="B14" s="161" t="s">
        <v>883</v>
      </c>
      <c r="C14" s="166" t="str">
        <f>IF(B14="","",IF(ISNA(VLOOKUP($B14,'DS LOP CAO DANG'!$B$2:$D$2157,2,FALSE))=TRUE,"",VLOOKUP($B14,'DS LOP CAO DANG'!$B$2:$D$2157,2,FALSE)))</f>
        <v>Mai Thanh</v>
      </c>
      <c r="D14" s="167" t="str">
        <f>IF(C14="","",IF(ISNA(VLOOKUP($B14,'DS LOP CAO DANG'!$B$2:$D$2157,3,FALSE))=TRUE,"",VLOOKUP($B14,'DS LOP CAO DANG'!$B$2:$D$2157,3,FALSE)))</f>
        <v>Cường</v>
      </c>
      <c r="E14" s="107"/>
      <c r="F14" s="108"/>
      <c r="G14" s="108"/>
      <c r="H14" s="108"/>
      <c r="I14" s="108"/>
      <c r="J14" s="108"/>
      <c r="K14" s="108"/>
      <c r="L14" s="108"/>
      <c r="M14" s="108"/>
      <c r="N14" s="108"/>
      <c r="O14" s="106" t="str">
        <f t="shared" si="0"/>
        <v/>
      </c>
      <c r="P14" s="1" t="str">
        <f t="shared" si="1"/>
        <v/>
      </c>
    </row>
    <row r="15" spans="1:16">
      <c r="A15" s="2">
        <f>IF(B15="","",SUBTOTAL(3,$B$11:B15))</f>
        <v>5</v>
      </c>
      <c r="B15" s="161" t="s">
        <v>886</v>
      </c>
      <c r="C15" s="166" t="str">
        <f>IF(B15="","",IF(ISNA(VLOOKUP($B15,'DS LOP CAO DANG'!$B$2:$D$2157,2,FALSE))=TRUE,"",VLOOKUP($B15,'DS LOP CAO DANG'!$B$2:$D$2157,2,FALSE)))</f>
        <v>Tăng Quốc</v>
      </c>
      <c r="D15" s="167" t="str">
        <f>IF(C15="","",IF(ISNA(VLOOKUP($B15,'DS LOP CAO DANG'!$B$2:$D$2157,3,FALSE))=TRUE,"",VLOOKUP($B15,'DS LOP CAO DANG'!$B$2:$D$2157,3,FALSE)))</f>
        <v>Cường</v>
      </c>
      <c r="E15" s="107"/>
      <c r="F15" s="108"/>
      <c r="G15" s="108"/>
      <c r="H15" s="108"/>
      <c r="I15" s="108"/>
      <c r="J15" s="108"/>
      <c r="K15" s="108"/>
      <c r="L15" s="108"/>
      <c r="M15" s="108"/>
      <c r="N15" s="108"/>
      <c r="O15" s="106" t="str">
        <f t="shared" si="0"/>
        <v/>
      </c>
      <c r="P15" s="1" t="str">
        <f t="shared" si="1"/>
        <v/>
      </c>
    </row>
    <row r="16" spans="1:16">
      <c r="A16" s="2">
        <f>IF(B16="","",SUBTOTAL(3,$B$11:B16))</f>
        <v>6</v>
      </c>
      <c r="B16" s="161" t="s">
        <v>889</v>
      </c>
      <c r="C16" s="166" t="str">
        <f>IF(B16="","",IF(ISNA(VLOOKUP($B16,'DS LOP CAO DANG'!$B$2:$D$2157,2,FALSE))=TRUE,"",VLOOKUP($B16,'DS LOP CAO DANG'!$B$2:$D$2157,2,FALSE)))</f>
        <v>Nguyễn Hoàng</v>
      </c>
      <c r="D16" s="167" t="str">
        <f>IF(C16="","",IF(ISNA(VLOOKUP($B16,'DS LOP CAO DANG'!$B$2:$D$2157,3,FALSE))=TRUE,"",VLOOKUP($B16,'DS LOP CAO DANG'!$B$2:$D$2157,3,FALSE)))</f>
        <v>Đăng</v>
      </c>
      <c r="E16" s="107"/>
      <c r="F16" s="108"/>
      <c r="G16" s="108"/>
      <c r="H16" s="108"/>
      <c r="I16" s="108"/>
      <c r="J16" s="108"/>
      <c r="K16" s="108"/>
      <c r="L16" s="108"/>
      <c r="M16" s="108"/>
      <c r="N16" s="108"/>
      <c r="O16" s="106" t="str">
        <f t="shared" si="0"/>
        <v/>
      </c>
      <c r="P16" s="1" t="str">
        <f t="shared" si="1"/>
        <v/>
      </c>
    </row>
    <row r="17" spans="1:16">
      <c r="A17" s="2">
        <f>IF(B17="","",SUBTOTAL(3,$B$11:B17))</f>
        <v>7</v>
      </c>
      <c r="B17" s="161" t="s">
        <v>892</v>
      </c>
      <c r="C17" s="166" t="str">
        <f>IF(B17="","",IF(ISNA(VLOOKUP($B17,'DS LOP CAO DANG'!$B$2:$D$2157,2,FALSE))=TRUE,"",VLOOKUP($B17,'DS LOP CAO DANG'!$B$2:$D$2157,2,FALSE)))</f>
        <v>Nguyễn Hữu Minh</v>
      </c>
      <c r="D17" s="167" t="str">
        <f>IF(C17="","",IF(ISNA(VLOOKUP($B17,'DS LOP CAO DANG'!$B$2:$D$2157,3,FALSE))=TRUE,"",VLOOKUP($B17,'DS LOP CAO DANG'!$B$2:$D$2157,3,FALSE)))</f>
        <v>Đăng</v>
      </c>
      <c r="E17" s="107"/>
      <c r="F17" s="108"/>
      <c r="G17" s="108"/>
      <c r="H17" s="108"/>
      <c r="I17" s="108"/>
      <c r="J17" s="108"/>
      <c r="K17" s="108"/>
      <c r="L17" s="108"/>
      <c r="M17" s="108"/>
      <c r="N17" s="108"/>
      <c r="O17" s="106" t="str">
        <f t="shared" si="0"/>
        <v/>
      </c>
      <c r="P17" s="1" t="str">
        <f t="shared" si="1"/>
        <v/>
      </c>
    </row>
    <row r="18" spans="1:16">
      <c r="A18" s="2">
        <f>IF(B18="","",SUBTOTAL(3,$B$11:B18))</f>
        <v>8</v>
      </c>
      <c r="B18" s="161" t="s">
        <v>895</v>
      </c>
      <c r="C18" s="166" t="str">
        <f>IF(B18="","",IF(ISNA(VLOOKUP($B18,'DS LOP CAO DANG'!$B$2:$D$2157,2,FALSE))=TRUE,"",VLOOKUP($B18,'DS LOP CAO DANG'!$B$2:$D$2157,2,FALSE)))</f>
        <v>Trương Công</v>
      </c>
      <c r="D18" s="167" t="str">
        <f>IF(C18="","",IF(ISNA(VLOOKUP($B18,'DS LOP CAO DANG'!$B$2:$D$2157,3,FALSE))=TRUE,"",VLOOKUP($B18,'DS LOP CAO DANG'!$B$2:$D$2157,3,FALSE)))</f>
        <v>Định</v>
      </c>
      <c r="E18" s="107"/>
      <c r="F18" s="108"/>
      <c r="G18" s="108"/>
      <c r="H18" s="108"/>
      <c r="I18" s="108"/>
      <c r="J18" s="108"/>
      <c r="K18" s="108"/>
      <c r="L18" s="108"/>
      <c r="M18" s="108"/>
      <c r="N18" s="108"/>
      <c r="O18" s="106" t="str">
        <f t="shared" si="0"/>
        <v/>
      </c>
      <c r="P18" s="1" t="str">
        <f t="shared" si="1"/>
        <v/>
      </c>
    </row>
    <row r="19" spans="1:16">
      <c r="A19" s="2">
        <f>IF(B19="","",SUBTOTAL(3,$B$11:B19))</f>
        <v>9</v>
      </c>
      <c r="B19" s="161" t="s">
        <v>897</v>
      </c>
      <c r="C19" s="166" t="str">
        <f>IF(B19="","",IF(ISNA(VLOOKUP($B19,'DS LOP CAO DANG'!$B$2:$D$2157,2,FALSE))=TRUE,"",VLOOKUP($B19,'DS LOP CAO DANG'!$B$2:$D$2157,2,FALSE)))</f>
        <v>Nguyễn Tiến</v>
      </c>
      <c r="D19" s="167" t="str">
        <f>IF(C19="","",IF(ISNA(VLOOKUP($B19,'DS LOP CAO DANG'!$B$2:$D$2157,3,FALSE))=TRUE,"",VLOOKUP($B19,'DS LOP CAO DANG'!$B$2:$D$2157,3,FALSE)))</f>
        <v>Dũng</v>
      </c>
      <c r="E19" s="107"/>
      <c r="F19" s="108"/>
      <c r="G19" s="108"/>
      <c r="H19" s="108"/>
      <c r="I19" s="108"/>
      <c r="J19" s="108"/>
      <c r="K19" s="108"/>
      <c r="L19" s="108"/>
      <c r="M19" s="108"/>
      <c r="N19" s="108"/>
      <c r="O19" s="106" t="str">
        <f t="shared" si="0"/>
        <v/>
      </c>
      <c r="P19" s="1" t="str">
        <f t="shared" si="1"/>
        <v/>
      </c>
    </row>
    <row r="20" spans="1:16">
      <c r="A20" s="2">
        <f>IF(B20="","",SUBTOTAL(3,$B$11:B20))</f>
        <v>10</v>
      </c>
      <c r="B20" s="161" t="s">
        <v>900</v>
      </c>
      <c r="C20" s="166" t="str">
        <f>IF(B20="","",IF(ISNA(VLOOKUP($B20,'DS LOP CAO DANG'!$B$2:$D$2157,2,FALSE))=TRUE,"",VLOOKUP($B20,'DS LOP CAO DANG'!$B$2:$D$2157,2,FALSE)))</f>
        <v>Nguyễn Thanh</v>
      </c>
      <c r="D20" s="167" t="str">
        <f>IF(C20="","",IF(ISNA(VLOOKUP($B20,'DS LOP CAO DANG'!$B$2:$D$2157,3,FALSE))=TRUE,"",VLOOKUP($B20,'DS LOP CAO DANG'!$B$2:$D$2157,3,FALSE)))</f>
        <v>Giang</v>
      </c>
      <c r="E20" s="107"/>
      <c r="F20" s="108"/>
      <c r="G20" s="108"/>
      <c r="H20" s="108"/>
      <c r="I20" s="108"/>
      <c r="J20" s="108"/>
      <c r="K20" s="108"/>
      <c r="L20" s="108"/>
      <c r="M20" s="108"/>
      <c r="N20" s="108"/>
      <c r="O20" s="106" t="str">
        <f t="shared" si="0"/>
        <v/>
      </c>
      <c r="P20" s="1" t="str">
        <f t="shared" si="1"/>
        <v/>
      </c>
    </row>
    <row r="21" spans="1:16">
      <c r="A21" s="2">
        <f>IF(B21="","",SUBTOTAL(3,$B$11:B21))</f>
        <v>11</v>
      </c>
      <c r="B21" s="161" t="s">
        <v>902</v>
      </c>
      <c r="C21" s="166" t="str">
        <f>IF(B21="","",IF(ISNA(VLOOKUP($B21,'DS LOP CAO DANG'!$B$2:$D$2157,2,FALSE))=TRUE,"",VLOOKUP($B21,'DS LOP CAO DANG'!$B$2:$D$2157,2,FALSE)))</f>
        <v>Lê Ngọc</v>
      </c>
      <c r="D21" s="167" t="str">
        <f>IF(C21="","",IF(ISNA(VLOOKUP($B21,'DS LOP CAO DANG'!$B$2:$D$2157,3,FALSE))=TRUE,"",VLOOKUP($B21,'DS LOP CAO DANG'!$B$2:$D$2157,3,FALSE)))</f>
        <v>Hải</v>
      </c>
      <c r="E21" s="107"/>
      <c r="F21" s="108"/>
      <c r="G21" s="108"/>
      <c r="H21" s="108"/>
      <c r="I21" s="108"/>
      <c r="J21" s="108"/>
      <c r="K21" s="108"/>
      <c r="L21" s="108"/>
      <c r="M21" s="108"/>
      <c r="N21" s="108"/>
      <c r="O21" s="106" t="str">
        <f t="shared" si="0"/>
        <v/>
      </c>
      <c r="P21" s="1" t="str">
        <f t="shared" si="1"/>
        <v/>
      </c>
    </row>
    <row r="22" spans="1:16">
      <c r="A22" s="2">
        <f>IF(B22="","",SUBTOTAL(3,$B$11:B22))</f>
        <v>12</v>
      </c>
      <c r="B22" s="161" t="s">
        <v>904</v>
      </c>
      <c r="C22" s="166" t="str">
        <f>IF(B22="","",IF(ISNA(VLOOKUP($B22,'DS LOP CAO DANG'!$B$2:$D$2157,2,FALSE))=TRUE,"",VLOOKUP($B22,'DS LOP CAO DANG'!$B$2:$D$2157,2,FALSE)))</f>
        <v>Nguyễn An</v>
      </c>
      <c r="D22" s="167" t="str">
        <f>IF(C22="","",IF(ISNA(VLOOKUP($B22,'DS LOP CAO DANG'!$B$2:$D$2157,3,FALSE))=TRUE,"",VLOOKUP($B22,'DS LOP CAO DANG'!$B$2:$D$2157,3,FALSE)))</f>
        <v>Hiếu</v>
      </c>
      <c r="E22" s="107"/>
      <c r="F22" s="108"/>
      <c r="G22" s="108"/>
      <c r="H22" s="108"/>
      <c r="I22" s="108"/>
      <c r="J22" s="108"/>
      <c r="K22" s="108"/>
      <c r="L22" s="108"/>
      <c r="M22" s="108"/>
      <c r="N22" s="108"/>
      <c r="O22" s="106" t="str">
        <f t="shared" si="0"/>
        <v/>
      </c>
      <c r="P22" s="1" t="str">
        <f t="shared" si="1"/>
        <v/>
      </c>
    </row>
    <row r="23" spans="1:16">
      <c r="A23" s="2">
        <f>IF(B23="","",SUBTOTAL(3,$B$11:B23))</f>
        <v>13</v>
      </c>
      <c r="B23" s="161" t="s">
        <v>907</v>
      </c>
      <c r="C23" s="166" t="str">
        <f>IF(B23="","",IF(ISNA(VLOOKUP($B23,'DS LOP CAO DANG'!$B$2:$D$2157,2,FALSE))=TRUE,"",VLOOKUP($B23,'DS LOP CAO DANG'!$B$2:$D$2157,2,FALSE)))</f>
        <v>Nguyễn Quang</v>
      </c>
      <c r="D23" s="167" t="str">
        <f>IF(C23="","",IF(ISNA(VLOOKUP($B23,'DS LOP CAO DANG'!$B$2:$D$2157,3,FALSE))=TRUE,"",VLOOKUP($B23,'DS LOP CAO DANG'!$B$2:$D$2157,3,FALSE)))</f>
        <v>Hiếu</v>
      </c>
      <c r="E23" s="107"/>
      <c r="F23" s="108"/>
      <c r="G23" s="108"/>
      <c r="H23" s="108"/>
      <c r="I23" s="108"/>
      <c r="J23" s="108"/>
      <c r="K23" s="108"/>
      <c r="L23" s="108"/>
      <c r="M23" s="108"/>
      <c r="N23" s="108"/>
      <c r="O23" s="106" t="str">
        <f t="shared" si="0"/>
        <v/>
      </c>
      <c r="P23" s="1" t="str">
        <f t="shared" si="1"/>
        <v/>
      </c>
    </row>
    <row r="24" spans="1:16">
      <c r="A24" s="2">
        <f>IF(B24="","",SUBTOTAL(3,$B$11:B24))</f>
        <v>14</v>
      </c>
      <c r="B24" s="161" t="s">
        <v>909</v>
      </c>
      <c r="C24" s="166" t="str">
        <f>IF(B24="","",IF(ISNA(VLOOKUP($B24,'DS LOP CAO DANG'!$B$2:$D$2157,2,FALSE))=TRUE,"",VLOOKUP($B24,'DS LOP CAO DANG'!$B$2:$D$2157,2,FALSE)))</f>
        <v>Phạm Trần</v>
      </c>
      <c r="D24" s="167" t="str">
        <f>IF(C24="","",IF(ISNA(VLOOKUP($B24,'DS LOP CAO DANG'!$B$2:$D$2157,3,FALSE))=TRUE,"",VLOOKUP($B24,'DS LOP CAO DANG'!$B$2:$D$2157,3,FALSE)))</f>
        <v>Hòa</v>
      </c>
      <c r="E24" s="107"/>
      <c r="F24" s="108"/>
      <c r="G24" s="108"/>
      <c r="H24" s="108"/>
      <c r="I24" s="108"/>
      <c r="J24" s="108"/>
      <c r="K24" s="108"/>
      <c r="L24" s="108"/>
      <c r="M24" s="108"/>
      <c r="N24" s="108"/>
      <c r="O24" s="106" t="str">
        <f t="shared" si="0"/>
        <v/>
      </c>
      <c r="P24" s="1" t="str">
        <f t="shared" si="1"/>
        <v/>
      </c>
    </row>
    <row r="25" spans="1:16">
      <c r="A25" s="2">
        <f>IF(B25="","",SUBTOTAL(3,$B$11:B25))</f>
        <v>15</v>
      </c>
      <c r="B25" s="161" t="s">
        <v>913</v>
      </c>
      <c r="C25" s="166" t="str">
        <f>IF(B25="","",IF(ISNA(VLOOKUP($B25,'DS LOP CAO DANG'!$B$2:$D$2157,2,FALSE))=TRUE,"",VLOOKUP($B25,'DS LOP CAO DANG'!$B$2:$D$2157,2,FALSE)))</f>
        <v>Nguyễn Phước</v>
      </c>
      <c r="D25" s="167" t="str">
        <f>IF(C25="","",IF(ISNA(VLOOKUP($B25,'DS LOP CAO DANG'!$B$2:$D$2157,3,FALSE))=TRUE,"",VLOOKUP($B25,'DS LOP CAO DANG'!$B$2:$D$2157,3,FALSE)))</f>
        <v>Hoài</v>
      </c>
      <c r="E25" s="107"/>
      <c r="F25" s="108"/>
      <c r="G25" s="108"/>
      <c r="H25" s="108"/>
      <c r="I25" s="108"/>
      <c r="J25" s="108"/>
      <c r="K25" s="108"/>
      <c r="L25" s="108"/>
      <c r="M25" s="108"/>
      <c r="N25" s="108"/>
      <c r="O25" s="106" t="str">
        <f t="shared" si="0"/>
        <v/>
      </c>
      <c r="P25" s="1" t="str">
        <f t="shared" si="1"/>
        <v/>
      </c>
    </row>
    <row r="26" spans="1:16">
      <c r="A26" s="2">
        <f>IF(B26="","",SUBTOTAL(3,$B$11:B26))</f>
        <v>16</v>
      </c>
      <c r="B26" s="161" t="s">
        <v>917</v>
      </c>
      <c r="C26" s="166" t="str">
        <f>IF(B26="","",IF(ISNA(VLOOKUP($B26,'DS LOP CAO DANG'!$B$2:$D$2157,2,FALSE))=TRUE,"",VLOOKUP($B26,'DS LOP CAO DANG'!$B$2:$D$2157,2,FALSE)))</f>
        <v>Nguyễn Lương phi</v>
      </c>
      <c r="D26" s="167" t="str">
        <f>IF(C26="","",IF(ISNA(VLOOKUP($B26,'DS LOP CAO DANG'!$B$2:$D$2157,3,FALSE))=TRUE,"",VLOOKUP($B26,'DS LOP CAO DANG'!$B$2:$D$2157,3,FALSE)))</f>
        <v>Hùng</v>
      </c>
      <c r="E26" s="107"/>
      <c r="F26" s="108"/>
      <c r="G26" s="108"/>
      <c r="H26" s="108"/>
      <c r="I26" s="108"/>
      <c r="J26" s="108"/>
      <c r="K26" s="108"/>
      <c r="L26" s="108"/>
      <c r="M26" s="108"/>
      <c r="N26" s="108"/>
      <c r="O26" s="106" t="str">
        <f t="shared" si="0"/>
        <v/>
      </c>
      <c r="P26" s="1" t="str">
        <f t="shared" si="1"/>
        <v/>
      </c>
    </row>
    <row r="27" spans="1:16">
      <c r="A27" s="2">
        <f>IF(B27="","",SUBTOTAL(3,$B$11:B27))</f>
        <v>17</v>
      </c>
      <c r="B27" s="161" t="s">
        <v>920</v>
      </c>
      <c r="C27" s="166" t="str">
        <f>IF(B27="","",IF(ISNA(VLOOKUP($B27,'DS LOP CAO DANG'!$B$2:$D$2157,2,FALSE))=TRUE,"",VLOOKUP($B27,'DS LOP CAO DANG'!$B$2:$D$2157,2,FALSE)))</f>
        <v>Phan Đình</v>
      </c>
      <c r="D27" s="167" t="str">
        <f>IF(C27="","",IF(ISNA(VLOOKUP($B27,'DS LOP CAO DANG'!$B$2:$D$2157,3,FALSE))=TRUE,"",VLOOKUP($B27,'DS LOP CAO DANG'!$B$2:$D$2157,3,FALSE)))</f>
        <v>Hùng</v>
      </c>
      <c r="E27" s="107"/>
      <c r="F27" s="108"/>
      <c r="G27" s="108"/>
      <c r="H27" s="108"/>
      <c r="I27" s="108"/>
      <c r="J27" s="108"/>
      <c r="K27" s="108"/>
      <c r="L27" s="108"/>
      <c r="M27" s="108"/>
      <c r="N27" s="108"/>
      <c r="O27" s="106" t="str">
        <f t="shared" si="0"/>
        <v/>
      </c>
      <c r="P27" s="1" t="str">
        <f t="shared" si="1"/>
        <v/>
      </c>
    </row>
    <row r="28" spans="1:16">
      <c r="A28" s="2">
        <f>IF(B28="","",SUBTOTAL(3,$B$11:B28))</f>
        <v>18</v>
      </c>
      <c r="B28" s="161" t="s">
        <v>923</v>
      </c>
      <c r="C28" s="166" t="str">
        <f>IF(B28="","",IF(ISNA(VLOOKUP($B28,'DS LOP CAO DANG'!$B$2:$D$2157,2,FALSE))=TRUE,"",VLOOKUP($B28,'DS LOP CAO DANG'!$B$2:$D$2157,2,FALSE)))</f>
        <v>Mạc Quốc</v>
      </c>
      <c r="D28" s="167" t="str">
        <f>IF(C28="","",IF(ISNA(VLOOKUP($B28,'DS LOP CAO DANG'!$B$2:$D$2157,3,FALSE))=TRUE,"",VLOOKUP($B28,'DS LOP CAO DANG'!$B$2:$D$2157,3,FALSE)))</f>
        <v>Huy</v>
      </c>
      <c r="E28" s="107"/>
      <c r="F28" s="108"/>
      <c r="G28" s="108"/>
      <c r="H28" s="108"/>
      <c r="I28" s="108"/>
      <c r="J28" s="108"/>
      <c r="K28" s="108"/>
      <c r="L28" s="108"/>
      <c r="M28" s="108"/>
      <c r="N28" s="108"/>
      <c r="O28" s="106" t="str">
        <f t="shared" si="0"/>
        <v/>
      </c>
      <c r="P28" s="1" t="str">
        <f t="shared" si="1"/>
        <v/>
      </c>
    </row>
    <row r="29" spans="1:16">
      <c r="A29" s="2">
        <f>IF(B29="","",SUBTOTAL(3,$B$11:B29))</f>
        <v>19</v>
      </c>
      <c r="B29" s="161" t="s">
        <v>926</v>
      </c>
      <c r="C29" s="166" t="str">
        <f>IF(B29="","",IF(ISNA(VLOOKUP($B29,'DS LOP CAO DANG'!$B$2:$D$2157,2,FALSE))=TRUE,"",VLOOKUP($B29,'DS LOP CAO DANG'!$B$2:$D$2157,2,FALSE)))</f>
        <v>Nguyễn Trung</v>
      </c>
      <c r="D29" s="167" t="str">
        <f>IF(C29="","",IF(ISNA(VLOOKUP($B29,'DS LOP CAO DANG'!$B$2:$D$2157,3,FALSE))=TRUE,"",VLOOKUP($B29,'DS LOP CAO DANG'!$B$2:$D$2157,3,FALSE)))</f>
        <v>Huy</v>
      </c>
      <c r="E29" s="107"/>
      <c r="F29" s="108"/>
      <c r="G29" s="108"/>
      <c r="H29" s="108"/>
      <c r="I29" s="108"/>
      <c r="J29" s="108"/>
      <c r="K29" s="108"/>
      <c r="L29" s="108"/>
      <c r="M29" s="108"/>
      <c r="N29" s="108"/>
      <c r="O29" s="106" t="str">
        <f t="shared" si="0"/>
        <v/>
      </c>
      <c r="P29" s="1" t="str">
        <f t="shared" si="1"/>
        <v/>
      </c>
    </row>
    <row r="30" spans="1:16">
      <c r="A30" s="2">
        <f>IF(B30="","",SUBTOTAL(3,$B$11:B30))</f>
        <v>20</v>
      </c>
      <c r="B30" s="161" t="s">
        <v>929</v>
      </c>
      <c r="C30" s="166" t="str">
        <f>IF(B30="","",IF(ISNA(VLOOKUP($B30,'DS LOP CAO DANG'!$B$2:$D$2157,2,FALSE))=TRUE,"",VLOOKUP($B30,'DS LOP CAO DANG'!$B$2:$D$2157,2,FALSE)))</f>
        <v>Trịnh Đức</v>
      </c>
      <c r="D30" s="167" t="str">
        <f>IF(C30="","",IF(ISNA(VLOOKUP($B30,'DS LOP CAO DANG'!$B$2:$D$2157,3,FALSE))=TRUE,"",VLOOKUP($B30,'DS LOP CAO DANG'!$B$2:$D$2157,3,FALSE)))</f>
        <v>Huy</v>
      </c>
      <c r="E30" s="107"/>
      <c r="F30" s="108"/>
      <c r="G30" s="108"/>
      <c r="H30" s="108"/>
      <c r="I30" s="108"/>
      <c r="J30" s="108"/>
      <c r="K30" s="108"/>
      <c r="L30" s="108"/>
      <c r="M30" s="108"/>
      <c r="N30" s="108"/>
      <c r="O30" s="106" t="str">
        <f t="shared" si="0"/>
        <v/>
      </c>
      <c r="P30" s="1" t="str">
        <f t="shared" si="1"/>
        <v/>
      </c>
    </row>
    <row r="31" spans="1:16">
      <c r="A31" s="2">
        <f>IF(B31="","",SUBTOTAL(3,$B$11:B31))</f>
        <v>21</v>
      </c>
      <c r="B31" s="161" t="s">
        <v>932</v>
      </c>
      <c r="C31" s="166" t="str">
        <f>IF(B31="","",IF(ISNA(VLOOKUP($B31,'DS LOP CAO DANG'!$B$2:$D$2157,2,FALSE))=TRUE,"",VLOOKUP($B31,'DS LOP CAO DANG'!$B$2:$D$2157,2,FALSE)))</f>
        <v>Phùng Ngọc</v>
      </c>
      <c r="D31" s="167" t="str">
        <f>IF(C31="","",IF(ISNA(VLOOKUP($B31,'DS LOP CAO DANG'!$B$2:$D$2157,3,FALSE))=TRUE,"",VLOOKUP($B31,'DS LOP CAO DANG'!$B$2:$D$2157,3,FALSE)))</f>
        <v>Hy</v>
      </c>
      <c r="E31" s="107"/>
      <c r="F31" s="108"/>
      <c r="G31" s="108"/>
      <c r="H31" s="108"/>
      <c r="I31" s="108"/>
      <c r="J31" s="108"/>
      <c r="K31" s="108"/>
      <c r="L31" s="108"/>
      <c r="M31" s="108"/>
      <c r="N31" s="108"/>
      <c r="O31" s="106" t="str">
        <f t="shared" si="0"/>
        <v/>
      </c>
      <c r="P31" s="1" t="str">
        <f t="shared" si="1"/>
        <v/>
      </c>
    </row>
    <row r="32" spans="1:16">
      <c r="A32" s="2">
        <f>IF(B32="","",SUBTOTAL(3,$B$11:B32))</f>
        <v>22</v>
      </c>
      <c r="B32" s="161" t="s">
        <v>936</v>
      </c>
      <c r="C32" s="166" t="str">
        <f>IF(B32="","",IF(ISNA(VLOOKUP($B32,'DS LOP CAO DANG'!$B$2:$D$2157,2,FALSE))=TRUE,"",VLOOKUP($B32,'DS LOP CAO DANG'!$B$2:$D$2157,2,FALSE)))</f>
        <v>Nguyễn Minh</v>
      </c>
      <c r="D32" s="167" t="str">
        <f>IF(C32="","",IF(ISNA(VLOOKUP($B32,'DS LOP CAO DANG'!$B$2:$D$2157,3,FALSE))=TRUE,"",VLOOKUP($B32,'DS LOP CAO DANG'!$B$2:$D$2157,3,FALSE)))</f>
        <v>Khiêm</v>
      </c>
      <c r="E32" s="107"/>
      <c r="F32" s="108"/>
      <c r="G32" s="108"/>
      <c r="H32" s="108"/>
      <c r="I32" s="108"/>
      <c r="J32" s="108"/>
      <c r="K32" s="108"/>
      <c r="L32" s="108"/>
      <c r="M32" s="108"/>
      <c r="N32" s="108"/>
      <c r="O32" s="106" t="str">
        <f t="shared" si="0"/>
        <v/>
      </c>
      <c r="P32" s="1" t="str">
        <f t="shared" si="1"/>
        <v/>
      </c>
    </row>
    <row r="33" spans="1:16">
      <c r="A33" s="2">
        <f>IF(B33="","",SUBTOTAL(3,$B$11:B33))</f>
        <v>23</v>
      </c>
      <c r="B33" s="161" t="s">
        <v>939</v>
      </c>
      <c r="C33" s="166" t="str">
        <f>IF(B33="","",IF(ISNA(VLOOKUP($B33,'DS LOP CAO DANG'!$B$2:$D$2157,2,FALSE))=TRUE,"",VLOOKUP($B33,'DS LOP CAO DANG'!$B$2:$D$2157,2,FALSE)))</f>
        <v>Trương Thanh</v>
      </c>
      <c r="D33" s="167" t="str">
        <f>IF(C33="","",IF(ISNA(VLOOKUP($B33,'DS LOP CAO DANG'!$B$2:$D$2157,3,FALSE))=TRUE,"",VLOOKUP($B33,'DS LOP CAO DANG'!$B$2:$D$2157,3,FALSE)))</f>
        <v>Khoa</v>
      </c>
      <c r="E33" s="107"/>
      <c r="F33" s="108"/>
      <c r="G33" s="108"/>
      <c r="H33" s="108"/>
      <c r="I33" s="108"/>
      <c r="J33" s="108"/>
      <c r="K33" s="108"/>
      <c r="L33" s="108"/>
      <c r="M33" s="108"/>
      <c r="N33" s="108"/>
      <c r="O33" s="106" t="str">
        <f t="shared" si="0"/>
        <v/>
      </c>
      <c r="P33" s="1" t="str">
        <f t="shared" si="1"/>
        <v/>
      </c>
    </row>
    <row r="34" spans="1:16">
      <c r="A34" s="2">
        <f>IF(B34="","",SUBTOTAL(3,$B$11:B34))</f>
        <v>24</v>
      </c>
      <c r="B34" s="161" t="s">
        <v>943</v>
      </c>
      <c r="C34" s="166" t="str">
        <f>IF(B34="","",IF(ISNA(VLOOKUP($B34,'DS LOP CAO DANG'!$B$2:$D$2157,2,FALSE))=TRUE,"",VLOOKUP($B34,'DS LOP CAO DANG'!$B$2:$D$2157,2,FALSE)))</f>
        <v>Nguyễn Sơn</v>
      </c>
      <c r="D34" s="167" t="str">
        <f>IF(C34="","",IF(ISNA(VLOOKUP($B34,'DS LOP CAO DANG'!$B$2:$D$2157,3,FALSE))=TRUE,"",VLOOKUP($B34,'DS LOP CAO DANG'!$B$2:$D$2157,3,FALSE)))</f>
        <v>Lâm</v>
      </c>
      <c r="E34" s="107"/>
      <c r="F34" s="108"/>
      <c r="G34" s="108"/>
      <c r="H34" s="108"/>
      <c r="I34" s="108"/>
      <c r="J34" s="108"/>
      <c r="K34" s="108"/>
      <c r="L34" s="108"/>
      <c r="M34" s="108"/>
      <c r="N34" s="108"/>
      <c r="O34" s="106" t="str">
        <f t="shared" si="0"/>
        <v/>
      </c>
      <c r="P34" s="1" t="str">
        <f t="shared" si="1"/>
        <v/>
      </c>
    </row>
    <row r="35" spans="1:16">
      <c r="A35" s="2">
        <f>IF(B35="","",SUBTOTAL(3,$B$11:B35))</f>
        <v>25</v>
      </c>
      <c r="B35" s="161" t="s">
        <v>947</v>
      </c>
      <c r="C35" s="166" t="str">
        <f>IF(B35="","",IF(ISNA(VLOOKUP($B35,'DS LOP CAO DANG'!$B$2:$D$2157,2,FALSE))=TRUE,"",VLOOKUP($B35,'DS LOP CAO DANG'!$B$2:$D$2157,2,FALSE)))</f>
        <v>Vĩnh Thành</v>
      </c>
      <c r="D35" s="167" t="str">
        <f>IF(C35="","",IF(ISNA(VLOOKUP($B35,'DS LOP CAO DANG'!$B$2:$D$2157,3,FALSE))=TRUE,"",VLOOKUP($B35,'DS LOP CAO DANG'!$B$2:$D$2157,3,FALSE)))</f>
        <v>Lâm</v>
      </c>
      <c r="E35" s="107"/>
      <c r="F35" s="108"/>
      <c r="G35" s="108"/>
      <c r="H35" s="108"/>
      <c r="I35" s="108"/>
      <c r="J35" s="108"/>
      <c r="K35" s="108"/>
      <c r="L35" s="108"/>
      <c r="M35" s="108"/>
      <c r="N35" s="108"/>
      <c r="O35" s="106" t="str">
        <f t="shared" si="0"/>
        <v/>
      </c>
      <c r="P35" s="1" t="str">
        <f t="shared" si="1"/>
        <v/>
      </c>
    </row>
    <row r="36" spans="1:16">
      <c r="A36" s="2">
        <f>IF(B36="","",SUBTOTAL(3,$B$11:B36))</f>
        <v>26</v>
      </c>
      <c r="B36" s="161" t="s">
        <v>949</v>
      </c>
      <c r="C36" s="166" t="str">
        <f>IF(B36="","",IF(ISNA(VLOOKUP($B36,'DS LOP CAO DANG'!$B$2:$D$2157,2,FALSE))=TRUE,"",VLOOKUP($B36,'DS LOP CAO DANG'!$B$2:$D$2157,2,FALSE)))</f>
        <v>Kiều Ngọc</v>
      </c>
      <c r="D36" s="167" t="str">
        <f>IF(C36="","",IF(ISNA(VLOOKUP($B36,'DS LOP CAO DANG'!$B$2:$D$2157,3,FALSE))=TRUE,"",VLOOKUP($B36,'DS LOP CAO DANG'!$B$2:$D$2157,3,FALSE)))</f>
        <v>Long</v>
      </c>
      <c r="E36" s="107"/>
      <c r="F36" s="108"/>
      <c r="G36" s="108"/>
      <c r="H36" s="108"/>
      <c r="I36" s="108"/>
      <c r="J36" s="108"/>
      <c r="K36" s="108"/>
      <c r="L36" s="108"/>
      <c r="M36" s="108"/>
      <c r="N36" s="108"/>
      <c r="O36" s="106" t="str">
        <f t="shared" si="0"/>
        <v/>
      </c>
      <c r="P36" s="1" t="str">
        <f t="shared" si="1"/>
        <v/>
      </c>
    </row>
    <row r="37" spans="1:16">
      <c r="A37" s="2">
        <f>IF(B37="","",SUBTOTAL(3,$B$11:B37))</f>
        <v>27</v>
      </c>
      <c r="B37" s="161" t="s">
        <v>952</v>
      </c>
      <c r="C37" s="166" t="str">
        <f>IF(B37="","",IF(ISNA(VLOOKUP($B37,'DS LOP CAO DANG'!$B$2:$D$2157,2,FALSE))=TRUE,"",VLOOKUP($B37,'DS LOP CAO DANG'!$B$2:$D$2157,2,FALSE)))</f>
        <v>Nguyễn Văn</v>
      </c>
      <c r="D37" s="167" t="str">
        <f>IF(C37="","",IF(ISNA(VLOOKUP($B37,'DS LOP CAO DANG'!$B$2:$D$2157,3,FALSE))=TRUE,"",VLOOKUP($B37,'DS LOP CAO DANG'!$B$2:$D$2157,3,FALSE)))</f>
        <v>Luân</v>
      </c>
      <c r="E37" s="107"/>
      <c r="F37" s="108"/>
      <c r="G37" s="108"/>
      <c r="H37" s="108"/>
      <c r="I37" s="108"/>
      <c r="J37" s="108"/>
      <c r="K37" s="108"/>
      <c r="L37" s="108"/>
      <c r="M37" s="108"/>
      <c r="N37" s="108"/>
      <c r="O37" s="106" t="str">
        <f t="shared" si="0"/>
        <v/>
      </c>
      <c r="P37" s="1" t="str">
        <f t="shared" si="1"/>
        <v/>
      </c>
    </row>
    <row r="38" spans="1:16">
      <c r="A38" s="2">
        <f>IF(B38="","",SUBTOTAL(3,$B$11:B38))</f>
        <v>28</v>
      </c>
      <c r="B38" s="161" t="s">
        <v>954</v>
      </c>
      <c r="C38" s="166" t="str">
        <f>IF(B38="","",IF(ISNA(VLOOKUP($B38,'DS LOP CAO DANG'!$B$2:$D$2157,2,FALSE))=TRUE,"",VLOOKUP($B38,'DS LOP CAO DANG'!$B$2:$D$2157,2,FALSE)))</f>
        <v>Đỗng Hữu</v>
      </c>
      <c r="D38" s="167" t="str">
        <f>IF(C38="","",IF(ISNA(VLOOKUP($B38,'DS LOP CAO DANG'!$B$2:$D$2157,3,FALSE))=TRUE,"",VLOOKUP($B38,'DS LOP CAO DANG'!$B$2:$D$2157,3,FALSE)))</f>
        <v>Luận</v>
      </c>
      <c r="E38" s="107"/>
      <c r="F38" s="108"/>
      <c r="G38" s="108"/>
      <c r="H38" s="108"/>
      <c r="I38" s="108"/>
      <c r="J38" s="108"/>
      <c r="K38" s="108"/>
      <c r="L38" s="108"/>
      <c r="M38" s="108"/>
      <c r="N38" s="108"/>
      <c r="O38" s="106" t="str">
        <f t="shared" si="0"/>
        <v/>
      </c>
      <c r="P38" s="1" t="str">
        <f t="shared" si="1"/>
        <v/>
      </c>
    </row>
    <row r="39" spans="1:16">
      <c r="A39" s="2">
        <f>IF(B39="","",SUBTOTAL(3,$B$11:B39))</f>
        <v>29</v>
      </c>
      <c r="B39" s="161" t="s">
        <v>958</v>
      </c>
      <c r="C39" s="166" t="str">
        <f>IF(B39="","",IF(ISNA(VLOOKUP($B39,'DS LOP CAO DANG'!$B$2:$D$2157,2,FALSE))=TRUE,"",VLOOKUP($B39,'DS LOP CAO DANG'!$B$2:$D$2157,2,FALSE)))</f>
        <v>Ngô Đình</v>
      </c>
      <c r="D39" s="167" t="str">
        <f>IF(C39="","",IF(ISNA(VLOOKUP($B39,'DS LOP CAO DANG'!$B$2:$D$2157,3,FALSE))=TRUE,"",VLOOKUP($B39,'DS LOP CAO DANG'!$B$2:$D$2157,3,FALSE)))</f>
        <v>Mạnh</v>
      </c>
      <c r="E39" s="107"/>
      <c r="F39" s="108"/>
      <c r="G39" s="108"/>
      <c r="H39" s="108"/>
      <c r="I39" s="108"/>
      <c r="J39" s="108"/>
      <c r="K39" s="108"/>
      <c r="L39" s="108"/>
      <c r="M39" s="108"/>
      <c r="N39" s="108"/>
      <c r="O39" s="106" t="str">
        <f t="shared" si="0"/>
        <v/>
      </c>
      <c r="P39" s="1" t="str">
        <f t="shared" si="1"/>
        <v/>
      </c>
    </row>
    <row r="40" spans="1:16">
      <c r="A40" s="2">
        <f>IF(B40="","",SUBTOTAL(3,$B$11:B40))</f>
        <v>30</v>
      </c>
      <c r="B40" s="161" t="s">
        <v>962</v>
      </c>
      <c r="C40" s="166" t="str">
        <f>IF(B40="","",IF(ISNA(VLOOKUP($B40,'DS LOP CAO DANG'!$B$2:$D$2157,2,FALSE))=TRUE,"",VLOOKUP($B40,'DS LOP CAO DANG'!$B$2:$D$2157,2,FALSE)))</f>
        <v>Lư Hoàng</v>
      </c>
      <c r="D40" s="167" t="str">
        <f>IF(C40="","",IF(ISNA(VLOOKUP($B40,'DS LOP CAO DANG'!$B$2:$D$2157,3,FALSE))=TRUE,"",VLOOKUP($B40,'DS LOP CAO DANG'!$B$2:$D$2157,3,FALSE)))</f>
        <v>Minh</v>
      </c>
      <c r="E40" s="107"/>
      <c r="F40" s="108"/>
      <c r="G40" s="108"/>
      <c r="H40" s="108"/>
      <c r="I40" s="108"/>
      <c r="J40" s="108"/>
      <c r="K40" s="108"/>
      <c r="L40" s="108"/>
      <c r="M40" s="108"/>
      <c r="N40" s="108"/>
      <c r="O40" s="106" t="str">
        <f t="shared" si="0"/>
        <v/>
      </c>
      <c r="P40" s="1" t="str">
        <f t="shared" si="1"/>
        <v/>
      </c>
    </row>
    <row r="41" spans="1:16">
      <c r="A41" s="2">
        <f>IF(B41="","",SUBTOTAL(3,$B$11:B41))</f>
        <v>31</v>
      </c>
      <c r="B41" s="161" t="s">
        <v>965</v>
      </c>
      <c r="C41" s="166" t="str">
        <f>IF(B41="","",IF(ISNA(VLOOKUP($B41,'DS LOP CAO DANG'!$B$2:$D$2157,2,FALSE))=TRUE,"",VLOOKUP($B41,'DS LOP CAO DANG'!$B$2:$D$2157,2,FALSE)))</f>
        <v>Đoàn Quỳnh</v>
      </c>
      <c r="D41" s="167" t="str">
        <f>IF(C41="","",IF(ISNA(VLOOKUP($B41,'DS LOP CAO DANG'!$B$2:$D$2157,3,FALSE))=TRUE,"",VLOOKUP($B41,'DS LOP CAO DANG'!$B$2:$D$2157,3,FALSE)))</f>
        <v>Nam</v>
      </c>
      <c r="E41" s="107"/>
      <c r="F41" s="108"/>
      <c r="G41" s="108"/>
      <c r="H41" s="108"/>
      <c r="I41" s="108"/>
      <c r="J41" s="108"/>
      <c r="K41" s="108"/>
      <c r="L41" s="108"/>
      <c r="M41" s="108"/>
      <c r="N41" s="108"/>
      <c r="O41" s="106" t="str">
        <f t="shared" si="0"/>
        <v/>
      </c>
      <c r="P41" s="1" t="str">
        <f t="shared" si="1"/>
        <v/>
      </c>
    </row>
    <row r="42" spans="1:16">
      <c r="A42" s="2">
        <f>IF(B42="","",SUBTOTAL(3,$B$11:B42))</f>
        <v>32</v>
      </c>
      <c r="B42" s="161" t="s">
        <v>968</v>
      </c>
      <c r="C42" s="166" t="str">
        <f>IF(B42="","",IF(ISNA(VLOOKUP($B42,'DS LOP CAO DANG'!$B$2:$D$2157,2,FALSE))=TRUE,"",VLOOKUP($B42,'DS LOP CAO DANG'!$B$2:$D$2157,2,FALSE)))</f>
        <v>Đỗ Trọng</v>
      </c>
      <c r="D42" s="167" t="str">
        <f>IF(C42="","",IF(ISNA(VLOOKUP($B42,'DS LOP CAO DANG'!$B$2:$D$2157,3,FALSE))=TRUE,"",VLOOKUP($B42,'DS LOP CAO DANG'!$B$2:$D$2157,3,FALSE)))</f>
        <v>Nghĩa</v>
      </c>
      <c r="E42" s="107"/>
      <c r="F42" s="108"/>
      <c r="G42" s="108"/>
      <c r="H42" s="108"/>
      <c r="I42" s="108"/>
      <c r="J42" s="108"/>
      <c r="K42" s="108"/>
      <c r="L42" s="108"/>
      <c r="M42" s="108"/>
      <c r="N42" s="108"/>
      <c r="O42" s="106" t="str">
        <f t="shared" si="0"/>
        <v/>
      </c>
      <c r="P42" s="1" t="str">
        <f t="shared" si="1"/>
        <v/>
      </c>
    </row>
    <row r="43" spans="1:16">
      <c r="A43" s="2">
        <f>IF(B43="","",SUBTOTAL(3,$B$11:B43))</f>
        <v>33</v>
      </c>
      <c r="B43" s="161" t="s">
        <v>972</v>
      </c>
      <c r="C43" s="166" t="str">
        <f>IF(B43="","",IF(ISNA(VLOOKUP($B43,'DS LOP CAO DANG'!$B$2:$D$2157,2,FALSE))=TRUE,"",VLOOKUP($B43,'DS LOP CAO DANG'!$B$2:$D$2157,2,FALSE)))</f>
        <v>Nguyễn Minh</v>
      </c>
      <c r="D43" s="167" t="str">
        <f>IF(C43="","",IF(ISNA(VLOOKUP($B43,'DS LOP CAO DANG'!$B$2:$D$2157,3,FALSE))=TRUE,"",VLOOKUP($B43,'DS LOP CAO DANG'!$B$2:$D$2157,3,FALSE)))</f>
        <v>Nhật</v>
      </c>
      <c r="E43" s="107"/>
      <c r="F43" s="108"/>
      <c r="G43" s="108"/>
      <c r="H43" s="108"/>
      <c r="I43" s="108"/>
      <c r="J43" s="108"/>
      <c r="K43" s="108"/>
      <c r="L43" s="108"/>
      <c r="M43" s="108"/>
      <c r="N43" s="108"/>
      <c r="O43" s="106" t="str">
        <f t="shared" si="0"/>
        <v/>
      </c>
      <c r="P43" s="1" t="str">
        <f t="shared" si="1"/>
        <v/>
      </c>
    </row>
    <row r="44" spans="1:16">
      <c r="A44" s="2">
        <f>IF(B44="","",SUBTOTAL(3,$B$11:B44))</f>
        <v>34</v>
      </c>
      <c r="B44" s="161" t="s">
        <v>974</v>
      </c>
      <c r="C44" s="166" t="str">
        <f>IF(B44="","",IF(ISNA(VLOOKUP($B44,'DS LOP CAO DANG'!$B$2:$D$2157,2,FALSE))=TRUE,"",VLOOKUP($B44,'DS LOP CAO DANG'!$B$2:$D$2157,2,FALSE)))</f>
        <v>Huỳnh Tấn</v>
      </c>
      <c r="D44" s="167" t="str">
        <f>IF(C44="","",IF(ISNA(VLOOKUP($B44,'DS LOP CAO DANG'!$B$2:$D$2157,3,FALSE))=TRUE,"",VLOOKUP($B44,'DS LOP CAO DANG'!$B$2:$D$2157,3,FALSE)))</f>
        <v>Phát</v>
      </c>
      <c r="E44" s="107"/>
      <c r="F44" s="108"/>
      <c r="G44" s="108"/>
      <c r="H44" s="108"/>
      <c r="I44" s="108"/>
      <c r="J44" s="108"/>
      <c r="K44" s="108"/>
      <c r="L44" s="108"/>
      <c r="M44" s="108"/>
      <c r="N44" s="108"/>
      <c r="O44" s="106" t="str">
        <f t="shared" si="0"/>
        <v/>
      </c>
      <c r="P44" s="1" t="str">
        <f t="shared" si="1"/>
        <v/>
      </c>
    </row>
    <row r="45" spans="1:16">
      <c r="A45" s="2">
        <f>IF(B45="","",SUBTOTAL(3,$B$11:B45))</f>
        <v>35</v>
      </c>
      <c r="B45" s="161" t="s">
        <v>978</v>
      </c>
      <c r="C45" s="166" t="str">
        <f>IF(B45="","",IF(ISNA(VLOOKUP($B45,'DS LOP CAO DANG'!$B$2:$D$2157,2,FALSE))=TRUE,"",VLOOKUP($B45,'DS LOP CAO DANG'!$B$2:$D$2157,2,FALSE)))</f>
        <v>Võ Thiện</v>
      </c>
      <c r="D45" s="167" t="str">
        <f>IF(C45="","",IF(ISNA(VLOOKUP($B45,'DS LOP CAO DANG'!$B$2:$D$2157,3,FALSE))=TRUE,"",VLOOKUP($B45,'DS LOP CAO DANG'!$B$2:$D$2157,3,FALSE)))</f>
        <v>Phát</v>
      </c>
      <c r="E45" s="107"/>
      <c r="F45" s="108"/>
      <c r="G45" s="108"/>
      <c r="H45" s="108"/>
      <c r="I45" s="108"/>
      <c r="J45" s="108"/>
      <c r="K45" s="108"/>
      <c r="L45" s="108"/>
      <c r="M45" s="108"/>
      <c r="N45" s="108"/>
      <c r="O45" s="106" t="str">
        <f t="shared" si="0"/>
        <v/>
      </c>
      <c r="P45" s="1" t="str">
        <f t="shared" si="1"/>
        <v/>
      </c>
    </row>
    <row r="46" spans="1:16">
      <c r="A46" s="2">
        <f>IF(B46="","",SUBTOTAL(3,$B$11:B46))</f>
        <v>36</v>
      </c>
      <c r="B46" s="161" t="s">
        <v>980</v>
      </c>
      <c r="C46" s="166" t="str">
        <f>IF(B46="","",IF(ISNA(VLOOKUP($B46,'DS LOP CAO DANG'!$B$2:$D$2157,2,FALSE))=TRUE,"",VLOOKUP($B46,'DS LOP CAO DANG'!$B$2:$D$2157,2,FALSE)))</f>
        <v>Huỳnh Lai</v>
      </c>
      <c r="D46" s="167" t="str">
        <f>IF(C46="","",IF(ISNA(VLOOKUP($B46,'DS LOP CAO DANG'!$B$2:$D$2157,3,FALSE))=TRUE,"",VLOOKUP($B46,'DS LOP CAO DANG'!$B$2:$D$2157,3,FALSE)))</f>
        <v>Phúc</v>
      </c>
      <c r="E46" s="107"/>
      <c r="F46" s="108"/>
      <c r="G46" s="108"/>
      <c r="H46" s="108"/>
      <c r="I46" s="108"/>
      <c r="J46" s="108"/>
      <c r="K46" s="108"/>
      <c r="L46" s="108"/>
      <c r="M46" s="108"/>
      <c r="N46" s="108"/>
      <c r="O46" s="106" t="str">
        <f t="shared" si="0"/>
        <v/>
      </c>
      <c r="P46" s="1" t="str">
        <f t="shared" si="1"/>
        <v/>
      </c>
    </row>
    <row r="47" spans="1:16" ht="31.5">
      <c r="A47" s="2">
        <f>IF(B47="","",SUBTOTAL(3,$B$11:B47))</f>
        <v>37</v>
      </c>
      <c r="B47" s="161" t="s">
        <v>983</v>
      </c>
      <c r="C47" s="166" t="str">
        <f>IF(B47="","",IF(ISNA(VLOOKUP($B47,'DS LOP CAO DANG'!$B$2:$D$2157,2,FALSE))=TRUE,"",VLOOKUP($B47,'DS LOP CAO DANG'!$B$2:$D$2157,2,FALSE)))</f>
        <v>Nguyễn Vũ Hoàng</v>
      </c>
      <c r="D47" s="167" t="str">
        <f>IF(C47="","",IF(ISNA(VLOOKUP($B47,'DS LOP CAO DANG'!$B$2:$D$2157,3,FALSE))=TRUE,"",VLOOKUP($B47,'DS LOP CAO DANG'!$B$2:$D$2157,3,FALSE)))</f>
        <v>Phương</v>
      </c>
      <c r="E47" s="107"/>
      <c r="F47" s="108"/>
      <c r="G47" s="108"/>
      <c r="H47" s="108"/>
      <c r="I47" s="108"/>
      <c r="J47" s="108"/>
      <c r="K47" s="108"/>
      <c r="L47" s="108"/>
      <c r="M47" s="108"/>
      <c r="N47" s="108"/>
      <c r="O47" s="106" t="str">
        <f t="shared" si="0"/>
        <v/>
      </c>
      <c r="P47" s="1" t="str">
        <f t="shared" si="1"/>
        <v/>
      </c>
    </row>
    <row r="48" spans="1:16">
      <c r="A48" s="2">
        <f>IF(B48="","",SUBTOTAL(3,$B$11:B48))</f>
        <v>38</v>
      </c>
      <c r="B48" s="161" t="s">
        <v>986</v>
      </c>
      <c r="C48" s="166" t="str">
        <f>IF(B48="","",IF(ISNA(VLOOKUP($B48,'DS LOP CAO DANG'!$B$2:$D$2157,2,FALSE))=TRUE,"",VLOOKUP($B48,'DS LOP CAO DANG'!$B$2:$D$2157,2,FALSE)))</f>
        <v>Lâm Du</v>
      </c>
      <c r="D48" s="167" t="str">
        <f>IF(C48="","",IF(ISNA(VLOOKUP($B48,'DS LOP CAO DANG'!$B$2:$D$2157,3,FALSE))=TRUE,"",VLOOKUP($B48,'DS LOP CAO DANG'!$B$2:$D$2157,3,FALSE)))</f>
        <v>Quân</v>
      </c>
      <c r="E48" s="107"/>
      <c r="F48" s="108"/>
      <c r="G48" s="108"/>
      <c r="H48" s="108"/>
      <c r="I48" s="108"/>
      <c r="J48" s="108"/>
      <c r="K48" s="108"/>
      <c r="L48" s="108"/>
      <c r="M48" s="108"/>
      <c r="N48" s="108"/>
      <c r="O48" s="106" t="str">
        <f t="shared" si="0"/>
        <v/>
      </c>
      <c r="P48" s="1" t="str">
        <f t="shared" si="1"/>
        <v/>
      </c>
    </row>
    <row r="49" spans="1:16">
      <c r="A49" s="2">
        <f>IF(B49="","",SUBTOTAL(3,$B$11:B49))</f>
        <v>39</v>
      </c>
      <c r="B49" s="161" t="s">
        <v>989</v>
      </c>
      <c r="C49" s="166" t="str">
        <f>IF(B49="","",IF(ISNA(VLOOKUP($B49,'DS LOP CAO DANG'!$B$2:$D$2157,2,FALSE))=TRUE,"",VLOOKUP($B49,'DS LOP CAO DANG'!$B$2:$D$2157,2,FALSE)))</f>
        <v>Đồng Sĩ</v>
      </c>
      <c r="D49" s="167" t="str">
        <f>IF(C49="","",IF(ISNA(VLOOKUP($B49,'DS LOP CAO DANG'!$B$2:$D$2157,3,FALSE))=TRUE,"",VLOOKUP($B49,'DS LOP CAO DANG'!$B$2:$D$2157,3,FALSE)))</f>
        <v>Quin</v>
      </c>
      <c r="E49" s="107"/>
      <c r="F49" s="108"/>
      <c r="G49" s="108"/>
      <c r="H49" s="108"/>
      <c r="I49" s="108"/>
      <c r="J49" s="108"/>
      <c r="K49" s="108"/>
      <c r="L49" s="108"/>
      <c r="M49" s="108"/>
      <c r="N49" s="108"/>
      <c r="O49" s="106" t="str">
        <f t="shared" si="0"/>
        <v/>
      </c>
      <c r="P49" s="1" t="str">
        <f t="shared" si="1"/>
        <v/>
      </c>
    </row>
    <row r="50" spans="1:16">
      <c r="A50" s="2">
        <f>IF(B50="","",SUBTOTAL(3,$B$11:B50))</f>
        <v>40</v>
      </c>
      <c r="B50" s="161" t="s">
        <v>993</v>
      </c>
      <c r="C50" s="166" t="str">
        <f>IF(B50="","",IF(ISNA(VLOOKUP($B50,'DS LOP CAO DANG'!$B$2:$D$2157,2,FALSE))=TRUE,"",VLOOKUP($B50,'DS LOP CAO DANG'!$B$2:$D$2157,2,FALSE)))</f>
        <v>Ngô Tấn</v>
      </c>
      <c r="D50" s="167" t="str">
        <f>IF(C50="","",IF(ISNA(VLOOKUP($B50,'DS LOP CAO DANG'!$B$2:$D$2157,3,FALSE))=TRUE,"",VLOOKUP($B50,'DS LOP CAO DANG'!$B$2:$D$2157,3,FALSE)))</f>
        <v>Quốc</v>
      </c>
      <c r="E50" s="107"/>
      <c r="F50" s="108"/>
      <c r="G50" s="108"/>
      <c r="H50" s="108"/>
      <c r="I50" s="108"/>
      <c r="J50" s="108"/>
      <c r="K50" s="108"/>
      <c r="L50" s="108"/>
      <c r="M50" s="108"/>
      <c r="N50" s="108"/>
      <c r="O50" s="106" t="str">
        <f t="shared" si="0"/>
        <v/>
      </c>
      <c r="P50" s="1" t="str">
        <f t="shared" si="1"/>
        <v/>
      </c>
    </row>
    <row r="51" spans="1:16">
      <c r="A51" s="2">
        <f>IF(B51="","",SUBTOTAL(3,$B$11:B51))</f>
        <v>41</v>
      </c>
      <c r="B51" s="161" t="s">
        <v>997</v>
      </c>
      <c r="C51" s="166" t="str">
        <f>IF(B51="","",IF(ISNA(VLOOKUP($B51,'DS LOP CAO DANG'!$B$2:$D$2157,2,FALSE))=TRUE,"",VLOOKUP($B51,'DS LOP CAO DANG'!$B$2:$D$2157,2,FALSE)))</f>
        <v>Đỗ Hoàng</v>
      </c>
      <c r="D51" s="167" t="str">
        <f>IF(C51="","",IF(ISNA(VLOOKUP($B51,'DS LOP CAO DANG'!$B$2:$D$2157,3,FALSE))=TRUE,"",VLOOKUP($B51,'DS LOP CAO DANG'!$B$2:$D$2157,3,FALSE)))</f>
        <v>Sơn</v>
      </c>
      <c r="E51" s="107"/>
      <c r="F51" s="108"/>
      <c r="G51" s="108"/>
      <c r="H51" s="108"/>
      <c r="I51" s="108"/>
      <c r="J51" s="108"/>
      <c r="K51" s="108"/>
      <c r="L51" s="108"/>
      <c r="M51" s="108"/>
      <c r="N51" s="108"/>
      <c r="O51" s="106" t="str">
        <f t="shared" si="0"/>
        <v/>
      </c>
      <c r="P51" s="1" t="str">
        <f t="shared" si="1"/>
        <v/>
      </c>
    </row>
    <row r="52" spans="1:16">
      <c r="A52" s="2">
        <f>IF(B52="","",SUBTOTAL(3,$B$11:B52))</f>
        <v>42</v>
      </c>
      <c r="B52" s="161" t="s">
        <v>999</v>
      </c>
      <c r="C52" s="166" t="str">
        <f>IF(B52="","",IF(ISNA(VLOOKUP($B52,'DS LOP CAO DANG'!$B$2:$D$2157,2,FALSE))=TRUE,"",VLOOKUP($B52,'DS LOP CAO DANG'!$B$2:$D$2157,2,FALSE)))</f>
        <v>Nguyễn Ngọc</v>
      </c>
      <c r="D52" s="167" t="str">
        <f>IF(C52="","",IF(ISNA(VLOOKUP($B52,'DS LOP CAO DANG'!$B$2:$D$2157,3,FALSE))=TRUE,"",VLOOKUP($B52,'DS LOP CAO DANG'!$B$2:$D$2157,3,FALSE)))</f>
        <v>Tài</v>
      </c>
      <c r="E52" s="107"/>
      <c r="F52" s="108"/>
      <c r="G52" s="108"/>
      <c r="H52" s="108"/>
      <c r="I52" s="108"/>
      <c r="J52" s="108"/>
      <c r="K52" s="108"/>
      <c r="L52" s="108"/>
      <c r="M52" s="108"/>
      <c r="N52" s="108"/>
      <c r="O52" s="106" t="str">
        <f t="shared" si="0"/>
        <v/>
      </c>
      <c r="P52" s="1" t="str">
        <f t="shared" si="1"/>
        <v/>
      </c>
    </row>
    <row r="53" spans="1:16">
      <c r="A53" s="2">
        <f>IF(B53="","",SUBTOTAL(3,$B$11:B53))</f>
        <v>43</v>
      </c>
      <c r="B53" s="161" t="s">
        <v>1000</v>
      </c>
      <c r="C53" s="166" t="str">
        <f>IF(B53="","",IF(ISNA(VLOOKUP($B53,'DS LOP CAO DANG'!$B$2:$D$2157,2,FALSE))=TRUE,"",VLOOKUP($B53,'DS LOP CAO DANG'!$B$2:$D$2157,2,FALSE)))</f>
        <v>Trần Anh</v>
      </c>
      <c r="D53" s="167" t="str">
        <f>IF(C53="","",IF(ISNA(VLOOKUP($B53,'DS LOP CAO DANG'!$B$2:$D$2157,3,FALSE))=TRUE,"",VLOOKUP($B53,'DS LOP CAO DANG'!$B$2:$D$2157,3,FALSE)))</f>
        <v>Tài</v>
      </c>
      <c r="E53" s="107"/>
      <c r="F53" s="108"/>
      <c r="G53" s="108"/>
      <c r="H53" s="108"/>
      <c r="I53" s="108"/>
      <c r="J53" s="108"/>
      <c r="K53" s="108"/>
      <c r="L53" s="108"/>
      <c r="M53" s="108"/>
      <c r="N53" s="108"/>
      <c r="O53" s="106" t="str">
        <f t="shared" si="0"/>
        <v/>
      </c>
      <c r="P53" s="1" t="str">
        <f t="shared" si="1"/>
        <v/>
      </c>
    </row>
    <row r="54" spans="1:16">
      <c r="A54" s="2">
        <f>IF(B54="","",SUBTOTAL(3,$B$11:B54))</f>
        <v>44</v>
      </c>
      <c r="B54" s="161" t="s">
        <v>1002</v>
      </c>
      <c r="C54" s="166" t="str">
        <f>IF(B54="","",IF(ISNA(VLOOKUP($B54,'DS LOP CAO DANG'!$B$2:$D$2157,2,FALSE))=TRUE,"",VLOOKUP($B54,'DS LOP CAO DANG'!$B$2:$D$2157,2,FALSE)))</f>
        <v>Phạm Nhật</v>
      </c>
      <c r="D54" s="167" t="str">
        <f>IF(C54="","",IF(ISNA(VLOOKUP($B54,'DS LOP CAO DANG'!$B$2:$D$2157,3,FALSE))=TRUE,"",VLOOKUP($B54,'DS LOP CAO DANG'!$B$2:$D$2157,3,FALSE)))</f>
        <v>Tân</v>
      </c>
      <c r="E54" s="107"/>
      <c r="F54" s="108"/>
      <c r="G54" s="108"/>
      <c r="H54" s="108"/>
      <c r="I54" s="108"/>
      <c r="J54" s="108"/>
      <c r="K54" s="108"/>
      <c r="L54" s="108"/>
      <c r="M54" s="108"/>
      <c r="N54" s="108"/>
      <c r="O54" s="106" t="str">
        <f t="shared" si="0"/>
        <v/>
      </c>
      <c r="P54" s="1" t="str">
        <f t="shared" si="1"/>
        <v/>
      </c>
    </row>
    <row r="55" spans="1:16">
      <c r="A55" s="2">
        <f>IF(B55="","",SUBTOTAL(3,$B$11:B55))</f>
        <v>45</v>
      </c>
      <c r="B55" s="161" t="s">
        <v>1005</v>
      </c>
      <c r="C55" s="166" t="str">
        <f>IF(B55="","",IF(ISNA(VLOOKUP($B55,'DS LOP CAO DANG'!$B$2:$D$2157,2,FALSE))=TRUE,"",VLOOKUP($B55,'DS LOP CAO DANG'!$B$2:$D$2157,2,FALSE)))</f>
        <v>Trần Minh</v>
      </c>
      <c r="D55" s="167" t="str">
        <f>IF(C55="","",IF(ISNA(VLOOKUP($B55,'DS LOP CAO DANG'!$B$2:$D$2157,3,FALSE))=TRUE,"",VLOOKUP($B55,'DS LOP CAO DANG'!$B$2:$D$2157,3,FALSE)))</f>
        <v>Thái</v>
      </c>
      <c r="E55" s="107"/>
      <c r="F55" s="108"/>
      <c r="G55" s="108"/>
      <c r="H55" s="108"/>
      <c r="I55" s="108"/>
      <c r="J55" s="108"/>
      <c r="K55" s="108"/>
      <c r="L55" s="108"/>
      <c r="M55" s="108"/>
      <c r="N55" s="108"/>
      <c r="O55" s="106" t="str">
        <f t="shared" si="0"/>
        <v/>
      </c>
      <c r="P55" s="1" t="str">
        <f t="shared" si="1"/>
        <v/>
      </c>
    </row>
    <row r="56" spans="1:16">
      <c r="A56" s="2">
        <f>IF(B56="","",SUBTOTAL(3,$B$11:B56))</f>
        <v>46</v>
      </c>
      <c r="B56" s="161" t="s">
        <v>1007</v>
      </c>
      <c r="C56" s="166" t="str">
        <f>IF(B56="","",IF(ISNA(VLOOKUP($B56,'DS LOP CAO DANG'!$B$2:$D$2157,2,FALSE))=TRUE,"",VLOOKUP($B56,'DS LOP CAO DANG'!$B$2:$D$2157,2,FALSE)))</f>
        <v>Nguyễn Hải</v>
      </c>
      <c r="D56" s="167" t="str">
        <f>IF(C56="","",IF(ISNA(VLOOKUP($B56,'DS LOP CAO DANG'!$B$2:$D$2157,3,FALSE))=TRUE,"",VLOOKUP($B56,'DS LOP CAO DANG'!$B$2:$D$2157,3,FALSE)))</f>
        <v>Thiện</v>
      </c>
      <c r="E56" s="107"/>
      <c r="F56" s="108"/>
      <c r="G56" s="108"/>
      <c r="H56" s="108"/>
      <c r="I56" s="108"/>
      <c r="J56" s="108"/>
      <c r="K56" s="108"/>
      <c r="L56" s="108"/>
      <c r="M56" s="108"/>
      <c r="N56" s="108"/>
      <c r="O56" s="106" t="str">
        <f t="shared" si="0"/>
        <v/>
      </c>
      <c r="P56" s="1" t="str">
        <f t="shared" si="1"/>
        <v/>
      </c>
    </row>
    <row r="57" spans="1:16" s="44" customFormat="1">
      <c r="A57" s="2">
        <f>IF(B57="","",SUBTOTAL(3,$B$11:B57))</f>
        <v>47</v>
      </c>
      <c r="B57" s="161" t="s">
        <v>1010</v>
      </c>
      <c r="C57" s="166" t="str">
        <f>IF(B57="","",IF(ISNA(VLOOKUP($B57,'DS LOP CAO DANG'!$B$2:$D$2157,2,FALSE))=TRUE,"",VLOOKUP($B57,'DS LOP CAO DANG'!$B$2:$D$2157,2,FALSE)))</f>
        <v>Trương Thanh</v>
      </c>
      <c r="D57" s="167" t="str">
        <f>IF(C57="","",IF(ISNA(VLOOKUP($B57,'DS LOP CAO DANG'!$B$2:$D$2157,3,FALSE))=TRUE,"",VLOOKUP($B57,'DS LOP CAO DANG'!$B$2:$D$2157,3,FALSE)))</f>
        <v>Thịnh</v>
      </c>
      <c r="E57" s="107"/>
      <c r="F57" s="108"/>
      <c r="G57" s="108"/>
      <c r="H57" s="108"/>
      <c r="I57" s="108"/>
      <c r="J57" s="108"/>
      <c r="K57" s="108"/>
      <c r="L57" s="108"/>
      <c r="M57" s="108"/>
      <c r="N57" s="108"/>
      <c r="O57" s="106" t="str">
        <f t="shared" si="0"/>
        <v/>
      </c>
      <c r="P57" s="1" t="str">
        <f t="shared" si="1"/>
        <v/>
      </c>
    </row>
    <row r="58" spans="1:16" s="44" customFormat="1">
      <c r="A58" s="2">
        <f>IF(B58="","",SUBTOTAL(3,$B$11:B58))</f>
        <v>48</v>
      </c>
      <c r="B58" s="161" t="s">
        <v>1013</v>
      </c>
      <c r="C58" s="166" t="str">
        <f>IF(B58="","",IF(ISNA(VLOOKUP($B58,'DS LOP CAO DANG'!$B$2:$D$2157,2,FALSE))=TRUE,"",VLOOKUP($B58,'DS LOP CAO DANG'!$B$2:$D$2157,2,FALSE)))</f>
        <v>Lê Văn</v>
      </c>
      <c r="D58" s="167" t="str">
        <f>IF(C58="","",IF(ISNA(VLOOKUP($B58,'DS LOP CAO DANG'!$B$2:$D$2157,3,FALSE))=TRUE,"",VLOOKUP($B58,'DS LOP CAO DANG'!$B$2:$D$2157,3,FALSE)))</f>
        <v>Thủy</v>
      </c>
      <c r="E58" s="107"/>
      <c r="F58" s="108"/>
      <c r="G58" s="108"/>
      <c r="H58" s="108"/>
      <c r="I58" s="108"/>
      <c r="J58" s="108"/>
      <c r="K58" s="108"/>
      <c r="L58" s="108"/>
      <c r="M58" s="108"/>
      <c r="N58" s="108"/>
      <c r="O58" s="106" t="str">
        <f t="shared" si="0"/>
        <v/>
      </c>
      <c r="P58" s="1" t="str">
        <f t="shared" si="1"/>
        <v/>
      </c>
    </row>
    <row r="59" spans="1:16">
      <c r="A59" s="2">
        <f>IF(B59="","",SUBTOTAL(3,$B$11:B59))</f>
        <v>49</v>
      </c>
      <c r="B59" s="161" t="s">
        <v>1016</v>
      </c>
      <c r="C59" s="166" t="str">
        <f>IF(B59="","",IF(ISNA(VLOOKUP($B59,'DS LOP CAO DANG'!$B$2:$D$2157,2,FALSE))=TRUE,"",VLOOKUP($B59,'DS LOP CAO DANG'!$B$2:$D$2157,2,FALSE)))</f>
        <v>Trang Minh</v>
      </c>
      <c r="D59" s="167" t="str">
        <f>IF(C59="","",IF(ISNA(VLOOKUP($B59,'DS LOP CAO DANG'!$B$2:$D$2157,3,FALSE))=TRUE,"",VLOOKUP($B59,'DS LOP CAO DANG'!$B$2:$D$2157,3,FALSE)))</f>
        <v>Tiến</v>
      </c>
      <c r="E59" s="107"/>
      <c r="F59" s="108"/>
      <c r="G59" s="108"/>
      <c r="H59" s="108"/>
      <c r="I59" s="108"/>
      <c r="J59" s="108"/>
      <c r="K59" s="108"/>
      <c r="L59" s="108"/>
      <c r="M59" s="108"/>
      <c r="N59" s="108"/>
      <c r="O59" s="106" t="str">
        <f t="shared" si="0"/>
        <v/>
      </c>
      <c r="P59" s="1" t="str">
        <f t="shared" si="1"/>
        <v/>
      </c>
    </row>
    <row r="60" spans="1:16">
      <c r="A60" s="2">
        <f>IF(B60="","",SUBTOTAL(3,$B$11:B60))</f>
        <v>50</v>
      </c>
      <c r="B60" s="161" t="s">
        <v>1020</v>
      </c>
      <c r="C60" s="166" t="str">
        <f>IF(B60="","",IF(ISNA(VLOOKUP($B60,'DS LOP CAO DANG'!$B$2:$D$2157,2,FALSE))=TRUE,"",VLOOKUP($B60,'DS LOP CAO DANG'!$B$2:$D$2157,2,FALSE)))</f>
        <v>Nguyễn Thanh</v>
      </c>
      <c r="D60" s="167" t="str">
        <f>IF(C60="","",IF(ISNA(VLOOKUP($B60,'DS LOP CAO DANG'!$B$2:$D$2157,3,FALSE))=TRUE,"",VLOOKUP($B60,'DS LOP CAO DANG'!$B$2:$D$2157,3,FALSE)))</f>
        <v>Tín</v>
      </c>
      <c r="E60" s="107"/>
      <c r="F60" s="108"/>
      <c r="G60" s="108"/>
      <c r="H60" s="108"/>
      <c r="I60" s="108"/>
      <c r="J60" s="108"/>
      <c r="K60" s="108"/>
      <c r="L60" s="108"/>
      <c r="M60" s="108"/>
      <c r="N60" s="108"/>
      <c r="O60" s="106" t="str">
        <f t="shared" si="0"/>
        <v/>
      </c>
      <c r="P60" s="1" t="str">
        <f t="shared" si="1"/>
        <v/>
      </c>
    </row>
    <row r="61" spans="1:16">
      <c r="A61" s="2">
        <f>IF(B61="","",SUBTOTAL(3,$B$11:B61))</f>
        <v>51</v>
      </c>
      <c r="B61" s="161" t="s">
        <v>1022</v>
      </c>
      <c r="C61" s="166" t="str">
        <f>IF(B61="","",IF(ISNA(VLOOKUP($B61,'DS LOP CAO DANG'!$B$2:$D$2157,2,FALSE))=TRUE,"",VLOOKUP($B61,'DS LOP CAO DANG'!$B$2:$D$2157,2,FALSE)))</f>
        <v>Tạ Công</v>
      </c>
      <c r="D61" s="167" t="str">
        <f>IF(C61="","",IF(ISNA(VLOOKUP($B61,'DS LOP CAO DANG'!$B$2:$D$2157,3,FALSE))=TRUE,"",VLOOKUP($B61,'DS LOP CAO DANG'!$B$2:$D$2157,3,FALSE)))</f>
        <v>Tính</v>
      </c>
      <c r="E61" s="107"/>
      <c r="F61" s="108"/>
      <c r="G61" s="108"/>
      <c r="H61" s="108"/>
      <c r="I61" s="108"/>
      <c r="J61" s="108"/>
      <c r="K61" s="108"/>
      <c r="L61" s="108"/>
      <c r="M61" s="108"/>
      <c r="N61" s="108"/>
      <c r="O61" s="106" t="str">
        <f t="shared" si="0"/>
        <v/>
      </c>
      <c r="P61" s="1" t="str">
        <f t="shared" si="1"/>
        <v/>
      </c>
    </row>
    <row r="62" spans="1:16">
      <c r="A62" s="2">
        <f>IF(B62="","",SUBTOTAL(3,$B$11:B62))</f>
        <v>52</v>
      </c>
      <c r="B62" s="161" t="s">
        <v>1025</v>
      </c>
      <c r="C62" s="166" t="str">
        <f>IF(B62="","",IF(ISNA(VLOOKUP($B62,'DS LOP CAO DANG'!$B$2:$D$2157,2,FALSE))=TRUE,"",VLOOKUP($B62,'DS LOP CAO DANG'!$B$2:$D$2157,2,FALSE)))</f>
        <v>Trần Trung</v>
      </c>
      <c r="D62" s="167" t="str">
        <f>IF(C62="","",IF(ISNA(VLOOKUP($B62,'DS LOP CAO DANG'!$B$2:$D$2157,3,FALSE))=TRUE,"",VLOOKUP($B62,'DS LOP CAO DANG'!$B$2:$D$2157,3,FALSE)))</f>
        <v>Tính</v>
      </c>
      <c r="E62" s="107"/>
      <c r="F62" s="108"/>
      <c r="G62" s="108"/>
      <c r="H62" s="108"/>
      <c r="I62" s="108"/>
      <c r="J62" s="108"/>
      <c r="K62" s="108"/>
      <c r="L62" s="108"/>
      <c r="M62" s="108"/>
      <c r="N62" s="108"/>
      <c r="O62" s="106" t="str">
        <f t="shared" si="0"/>
        <v/>
      </c>
      <c r="P62" s="1" t="str">
        <f t="shared" si="1"/>
        <v/>
      </c>
    </row>
    <row r="63" spans="1:16">
      <c r="A63" s="2">
        <f>IF(B63="","",SUBTOTAL(3,$B$11:B63))</f>
        <v>53</v>
      </c>
      <c r="B63" s="161" t="s">
        <v>1028</v>
      </c>
      <c r="C63" s="166" t="str">
        <f>IF(B63="","",IF(ISNA(VLOOKUP($B63,'DS LOP CAO DANG'!$B$2:$D$2157,2,FALSE))=TRUE,"",VLOOKUP($B63,'DS LOP CAO DANG'!$B$2:$D$2157,2,FALSE)))</f>
        <v>Huỳnh Hữu</v>
      </c>
      <c r="D63" s="167" t="str">
        <f>IF(C63="","",IF(ISNA(VLOOKUP($B63,'DS LOP CAO DANG'!$B$2:$D$2157,3,FALSE))=TRUE,"",VLOOKUP($B63,'DS LOP CAO DANG'!$B$2:$D$2157,3,FALSE)))</f>
        <v>Toàn</v>
      </c>
      <c r="E63" s="107"/>
      <c r="F63" s="108"/>
      <c r="G63" s="108"/>
      <c r="H63" s="108"/>
      <c r="I63" s="108"/>
      <c r="J63" s="108"/>
      <c r="K63" s="108"/>
      <c r="L63" s="108"/>
      <c r="M63" s="108"/>
      <c r="N63" s="108"/>
      <c r="O63" s="106" t="str">
        <f t="shared" si="0"/>
        <v/>
      </c>
      <c r="P63" s="1" t="str">
        <f t="shared" si="1"/>
        <v/>
      </c>
    </row>
    <row r="64" spans="1:16">
      <c r="A64" s="2">
        <f>IF(B64="","",SUBTOTAL(3,$B$11:B64))</f>
        <v>54</v>
      </c>
      <c r="B64" s="161" t="s">
        <v>1031</v>
      </c>
      <c r="C64" s="166" t="str">
        <f>IF(B64="","",IF(ISNA(VLOOKUP($B64,'DS LOP CAO DANG'!$B$2:$D$2157,2,FALSE))=TRUE,"",VLOOKUP($B64,'DS LOP CAO DANG'!$B$2:$D$2157,2,FALSE)))</f>
        <v>Võ Văn Song</v>
      </c>
      <c r="D64" s="167" t="str">
        <f>IF(C64="","",IF(ISNA(VLOOKUP($B64,'DS LOP CAO DANG'!$B$2:$D$2157,3,FALSE))=TRUE,"",VLOOKUP($B64,'DS LOP CAO DANG'!$B$2:$D$2157,3,FALSE)))</f>
        <v>Toàn</v>
      </c>
      <c r="E64" s="107"/>
      <c r="F64" s="108"/>
      <c r="G64" s="108"/>
      <c r="H64" s="108"/>
      <c r="I64" s="108"/>
      <c r="J64" s="108"/>
      <c r="K64" s="108"/>
      <c r="L64" s="108"/>
      <c r="M64" s="108"/>
      <c r="N64" s="108"/>
      <c r="O64" s="106" t="str">
        <f t="shared" si="0"/>
        <v/>
      </c>
      <c r="P64" s="1" t="str">
        <f t="shared" si="1"/>
        <v/>
      </c>
    </row>
    <row r="65" spans="1:16">
      <c r="A65" s="2">
        <f>IF(B65="","",SUBTOTAL(3,$B$11:B65))</f>
        <v>55</v>
      </c>
      <c r="B65" s="161" t="s">
        <v>1034</v>
      </c>
      <c r="C65" s="166" t="str">
        <f>IF(B65="","",IF(ISNA(VLOOKUP($B65,'DS LOP CAO DANG'!$B$2:$D$2157,2,FALSE))=TRUE,"",VLOOKUP($B65,'DS LOP CAO DANG'!$B$2:$D$2157,2,FALSE)))</f>
        <v>Lê Đình</v>
      </c>
      <c r="D65" s="167" t="str">
        <f>IF(C65="","",IF(ISNA(VLOOKUP($B65,'DS LOP CAO DANG'!$B$2:$D$2157,3,FALSE))=TRUE,"",VLOOKUP($B65,'DS LOP CAO DANG'!$B$2:$D$2157,3,FALSE)))</f>
        <v>Trang</v>
      </c>
      <c r="E65" s="107"/>
      <c r="F65" s="108"/>
      <c r="G65" s="108"/>
      <c r="H65" s="108"/>
      <c r="I65" s="108"/>
      <c r="J65" s="108"/>
      <c r="K65" s="108"/>
      <c r="L65" s="108"/>
      <c r="M65" s="108"/>
      <c r="N65" s="108"/>
      <c r="O65" s="106" t="str">
        <f t="shared" si="0"/>
        <v/>
      </c>
      <c r="P65" s="1" t="str">
        <f t="shared" si="1"/>
        <v/>
      </c>
    </row>
    <row r="66" spans="1:16">
      <c r="A66" s="2">
        <f>IF(B66="","",SUBTOTAL(3,$B$11:B66))</f>
        <v>56</v>
      </c>
      <c r="B66" s="161" t="s">
        <v>1037</v>
      </c>
      <c r="C66" s="166" t="str">
        <f>IF(B66="","",IF(ISNA(VLOOKUP($B66,'DS LOP CAO DANG'!$B$2:$D$2157,2,FALSE))=TRUE,"",VLOOKUP($B66,'DS LOP CAO DANG'!$B$2:$D$2157,2,FALSE)))</f>
        <v>Phan Lê Phước</v>
      </c>
      <c r="D66" s="167" t="str">
        <f>IF(C66="","",IF(ISNA(VLOOKUP($B66,'DS LOP CAO DANG'!$B$2:$D$2157,3,FALSE))=TRUE,"",VLOOKUP($B66,'DS LOP CAO DANG'!$B$2:$D$2157,3,FALSE)))</f>
        <v>Tự</v>
      </c>
      <c r="E66" s="107"/>
      <c r="F66" s="108"/>
      <c r="G66" s="108"/>
      <c r="H66" s="108"/>
      <c r="I66" s="108"/>
      <c r="J66" s="108"/>
      <c r="K66" s="108"/>
      <c r="L66" s="108"/>
      <c r="M66" s="108"/>
      <c r="N66" s="108"/>
      <c r="O66" s="106" t="str">
        <f t="shared" si="0"/>
        <v/>
      </c>
      <c r="P66" s="1" t="str">
        <f t="shared" si="1"/>
        <v/>
      </c>
    </row>
    <row r="67" spans="1:16">
      <c r="A67" s="2">
        <f>IF(B67="","",SUBTOTAL(3,$B$11:B67))</f>
        <v>57</v>
      </c>
      <c r="B67" s="161" t="s">
        <v>1040</v>
      </c>
      <c r="C67" s="166" t="str">
        <f>IF(B67="","",IF(ISNA(VLOOKUP($B67,'DS LOP CAO DANG'!$B$2:$D$2157,2,FALSE))=TRUE,"",VLOOKUP($B67,'DS LOP CAO DANG'!$B$2:$D$2157,2,FALSE)))</f>
        <v>Hoàng Lê</v>
      </c>
      <c r="D67" s="167" t="str">
        <f>IF(C67="","",IF(ISNA(VLOOKUP($B67,'DS LOP CAO DANG'!$B$2:$D$2157,3,FALSE))=TRUE,"",VLOOKUP($B67,'DS LOP CAO DANG'!$B$2:$D$2157,3,FALSE)))</f>
        <v>Tuấn</v>
      </c>
      <c r="E67" s="107"/>
      <c r="F67" s="108"/>
      <c r="G67" s="108"/>
      <c r="H67" s="108"/>
      <c r="I67" s="108"/>
      <c r="J67" s="108"/>
      <c r="K67" s="108"/>
      <c r="L67" s="108"/>
      <c r="M67" s="108"/>
      <c r="N67" s="108"/>
      <c r="O67" s="106" t="str">
        <f t="shared" si="0"/>
        <v/>
      </c>
      <c r="P67" s="1" t="str">
        <f t="shared" si="1"/>
        <v/>
      </c>
    </row>
    <row r="68" spans="1:16">
      <c r="A68" s="2">
        <f>IF(B68="","",SUBTOTAL(3,$B$11:B68))</f>
        <v>58</v>
      </c>
      <c r="B68" s="161" t="s">
        <v>1042</v>
      </c>
      <c r="C68" s="166" t="str">
        <f>IF(B68="","",IF(ISNA(VLOOKUP($B68,'DS LOP CAO DANG'!$B$2:$D$2157,2,FALSE))=TRUE,"",VLOOKUP($B68,'DS LOP CAO DANG'!$B$2:$D$2157,2,FALSE)))</f>
        <v>Nguyễn Anh</v>
      </c>
      <c r="D68" s="167" t="str">
        <f>IF(C68="","",IF(ISNA(VLOOKUP($B68,'DS LOP CAO DANG'!$B$2:$D$2157,3,FALSE))=TRUE,"",VLOOKUP($B68,'DS LOP CAO DANG'!$B$2:$D$2157,3,FALSE)))</f>
        <v>Tuấn</v>
      </c>
      <c r="E68" s="107"/>
      <c r="F68" s="108"/>
      <c r="G68" s="108"/>
      <c r="H68" s="108"/>
      <c r="I68" s="108"/>
      <c r="J68" s="108"/>
      <c r="K68" s="108"/>
      <c r="L68" s="108"/>
      <c r="M68" s="108"/>
      <c r="N68" s="108"/>
      <c r="O68" s="106" t="str">
        <f t="shared" si="0"/>
        <v/>
      </c>
      <c r="P68" s="1" t="str">
        <f t="shared" si="1"/>
        <v/>
      </c>
    </row>
    <row r="69" spans="1:16">
      <c r="A69" s="2">
        <f>IF(B69="","",SUBTOTAL(3,$B$11:B69))</f>
        <v>59</v>
      </c>
      <c r="B69" s="161" t="s">
        <v>1044</v>
      </c>
      <c r="C69" s="166" t="str">
        <f>IF(B69="","",IF(ISNA(VLOOKUP($B69,'DS LOP CAO DANG'!$B$2:$D$2157,2,FALSE))=TRUE,"",VLOOKUP($B69,'DS LOP CAO DANG'!$B$2:$D$2157,2,FALSE)))</f>
        <v>Hà Văn</v>
      </c>
      <c r="D69" s="167" t="str">
        <f>IF(C69="","",IF(ISNA(VLOOKUP($B69,'DS LOP CAO DANG'!$B$2:$D$2157,3,FALSE))=TRUE,"",VLOOKUP($B69,'DS LOP CAO DANG'!$B$2:$D$2157,3,FALSE)))</f>
        <v>Tùng</v>
      </c>
      <c r="E69" s="107"/>
      <c r="F69" s="108"/>
      <c r="G69" s="108"/>
      <c r="H69" s="108"/>
      <c r="I69" s="108"/>
      <c r="J69" s="108"/>
      <c r="K69" s="108"/>
      <c r="L69" s="108"/>
      <c r="M69" s="108"/>
      <c r="N69" s="108"/>
      <c r="O69" s="106" t="str">
        <f t="shared" si="0"/>
        <v/>
      </c>
      <c r="P69" s="1" t="str">
        <f t="shared" si="1"/>
        <v/>
      </c>
    </row>
    <row r="70" spans="1:16">
      <c r="A70" s="2">
        <f>IF(B70="","",SUBTOTAL(3,$B$11:B70))</f>
        <v>60</v>
      </c>
      <c r="B70" s="161" t="s">
        <v>1048</v>
      </c>
      <c r="C70" s="166" t="str">
        <f>IF(B70="","",IF(ISNA(VLOOKUP($B70,'DS LOP CAO DANG'!$B$2:$D$2157,2,FALSE))=TRUE,"",VLOOKUP($B70,'DS LOP CAO DANG'!$B$2:$D$2157,2,FALSE)))</f>
        <v>Phạm Phước</v>
      </c>
      <c r="D70" s="167" t="str">
        <f>IF(C70="","",IF(ISNA(VLOOKUP($B70,'DS LOP CAO DANG'!$B$2:$D$2157,3,FALSE))=TRUE,"",VLOOKUP($B70,'DS LOP CAO DANG'!$B$2:$D$2157,3,FALSE)))</f>
        <v>Tường</v>
      </c>
      <c r="E70" s="107"/>
      <c r="F70" s="108"/>
      <c r="G70" s="108"/>
      <c r="H70" s="108"/>
      <c r="I70" s="108"/>
      <c r="J70" s="108"/>
      <c r="K70" s="108"/>
      <c r="L70" s="108"/>
      <c r="M70" s="108"/>
      <c r="N70" s="108"/>
      <c r="O70" s="106" t="str">
        <f t="shared" si="0"/>
        <v/>
      </c>
      <c r="P70" s="1" t="str">
        <f t="shared" si="1"/>
        <v/>
      </c>
    </row>
    <row r="71" spans="1:16">
      <c r="A71" s="2">
        <f>IF(B71="","",SUBTOTAL(3,$B$11:B71))</f>
        <v>61</v>
      </c>
      <c r="B71" s="161" t="s">
        <v>1052</v>
      </c>
      <c r="C71" s="166" t="str">
        <f>IF(B71="","",IF(ISNA(VLOOKUP($B71,'DS LOP CAO DANG'!$B$2:$D$2157,2,FALSE))=TRUE,"",VLOOKUP($B71,'DS LOP CAO DANG'!$B$2:$D$2157,2,FALSE)))</f>
        <v>Trần Quốc</v>
      </c>
      <c r="D71" s="167" t="str">
        <f>IF(C71="","",IF(ISNA(VLOOKUP($B71,'DS LOP CAO DANG'!$B$2:$D$2157,3,FALSE))=TRUE,"",VLOOKUP($B71,'DS LOP CAO DANG'!$B$2:$D$2157,3,FALSE)))</f>
        <v>Tuyên</v>
      </c>
      <c r="E71" s="107"/>
      <c r="F71" s="108"/>
      <c r="G71" s="108"/>
      <c r="H71" s="108"/>
      <c r="I71" s="108"/>
      <c r="J71" s="108"/>
      <c r="K71" s="108"/>
      <c r="L71" s="108"/>
      <c r="M71" s="108"/>
      <c r="N71" s="108"/>
      <c r="O71" s="106" t="str">
        <f t="shared" si="0"/>
        <v/>
      </c>
      <c r="P71" s="1" t="str">
        <f t="shared" si="1"/>
        <v/>
      </c>
    </row>
    <row r="72" spans="1:16">
      <c r="A72" s="2">
        <f>IF(B72="","",SUBTOTAL(3,$B$11:B72))</f>
        <v>62</v>
      </c>
      <c r="B72" s="161" t="s">
        <v>1055</v>
      </c>
      <c r="C72" s="166" t="str">
        <f>IF(B72="","",IF(ISNA(VLOOKUP($B72,'DS LOP CAO DANG'!$B$2:$D$2157,2,FALSE))=TRUE,"",VLOOKUP($B72,'DS LOP CAO DANG'!$B$2:$D$2157,2,FALSE)))</f>
        <v>Phan Đình</v>
      </c>
      <c r="D72" s="167" t="str">
        <f>IF(C72="","",IF(ISNA(VLOOKUP($B72,'DS LOP CAO DANG'!$B$2:$D$2157,3,FALSE))=TRUE,"",VLOOKUP($B72,'DS LOP CAO DANG'!$B$2:$D$2157,3,FALSE)))</f>
        <v>Văn</v>
      </c>
      <c r="E72" s="107"/>
      <c r="F72" s="108"/>
      <c r="G72" s="108"/>
      <c r="H72" s="108"/>
      <c r="I72" s="108"/>
      <c r="J72" s="108"/>
      <c r="K72" s="108"/>
      <c r="L72" s="108"/>
      <c r="M72" s="108"/>
      <c r="N72" s="108"/>
      <c r="O72" s="106" t="str">
        <f t="shared" si="0"/>
        <v/>
      </c>
      <c r="P72" s="1" t="str">
        <f t="shared" si="1"/>
        <v/>
      </c>
    </row>
    <row r="73" spans="1:16">
      <c r="A73" s="2">
        <f>IF(B73="","",SUBTOTAL(3,$B$11:B73))</f>
        <v>63</v>
      </c>
      <c r="B73" s="161" t="s">
        <v>1057</v>
      </c>
      <c r="C73" s="166" t="str">
        <f>IF(B73="","",IF(ISNA(VLOOKUP($B73,'DS LOP CAO DANG'!$B$2:$D$2157,2,FALSE))=TRUE,"",VLOOKUP($B73,'DS LOP CAO DANG'!$B$2:$D$2157,2,FALSE)))</f>
        <v>Huỳnh Thanh</v>
      </c>
      <c r="D73" s="167" t="str">
        <f>IF(C73="","",IF(ISNA(VLOOKUP($B73,'DS LOP CAO DANG'!$B$2:$D$2157,3,FALSE))=TRUE,"",VLOOKUP($B73,'DS LOP CAO DANG'!$B$2:$D$2157,3,FALSE)))</f>
        <v>Vinh</v>
      </c>
      <c r="E73" s="107"/>
      <c r="F73" s="108"/>
      <c r="G73" s="108"/>
      <c r="H73" s="108"/>
      <c r="I73" s="108"/>
      <c r="J73" s="108"/>
      <c r="K73" s="108"/>
      <c r="L73" s="108"/>
      <c r="M73" s="108"/>
      <c r="N73" s="108"/>
      <c r="O73" s="106" t="str">
        <f t="shared" si="0"/>
        <v/>
      </c>
      <c r="P73" s="1" t="str">
        <f t="shared" si="1"/>
        <v/>
      </c>
    </row>
    <row r="74" spans="1:16">
      <c r="A74" s="2">
        <f>IF(B74="","",SUBTOTAL(3,$B$11:B74))</f>
        <v>64</v>
      </c>
      <c r="B74" s="161" t="s">
        <v>1060</v>
      </c>
      <c r="C74" s="166" t="str">
        <f>IF(B74="","",IF(ISNA(VLOOKUP($B74,'DS LOP CAO DANG'!$B$2:$D$2157,2,FALSE))=TRUE,"",VLOOKUP($B74,'DS LOP CAO DANG'!$B$2:$D$2157,2,FALSE)))</f>
        <v>Nguyễn Anh</v>
      </c>
      <c r="D74" s="167" t="str">
        <f>IF(C74="","",IF(ISNA(VLOOKUP($B74,'DS LOP CAO DANG'!$B$2:$D$2157,3,FALSE))=TRUE,"",VLOOKUP($B74,'DS LOP CAO DANG'!$B$2:$D$2157,3,FALSE)))</f>
        <v>Vũ</v>
      </c>
      <c r="E74" s="107"/>
      <c r="F74" s="108"/>
      <c r="G74" s="108"/>
      <c r="H74" s="108"/>
      <c r="I74" s="108"/>
      <c r="J74" s="108"/>
      <c r="K74" s="108"/>
      <c r="L74" s="108"/>
      <c r="M74" s="108"/>
      <c r="N74" s="108"/>
      <c r="O74" s="106" t="str">
        <f t="shared" si="0"/>
        <v/>
      </c>
      <c r="P74" s="1" t="str">
        <f t="shared" si="1"/>
        <v/>
      </c>
    </row>
    <row r="75" spans="1:16">
      <c r="A75" s="2">
        <f>IF(B75="","",SUBTOTAL(3,$B$11:B75))</f>
        <v>65</v>
      </c>
      <c r="B75" s="161" t="s">
        <v>1062</v>
      </c>
      <c r="C75" s="166" t="str">
        <f>IF(B75="","",IF(ISNA(VLOOKUP($B75,'DS LOP CAO DANG'!$B$2:$D$2157,2,FALSE))=TRUE,"",VLOOKUP($B75,'DS LOP CAO DANG'!$B$2:$D$2157,2,FALSE)))</f>
        <v>Nguyễn Văn</v>
      </c>
      <c r="D75" s="167" t="str">
        <f>IF(C75="","",IF(ISNA(VLOOKUP($B75,'DS LOP CAO DANG'!$B$2:$D$2157,3,FALSE))=TRUE,"",VLOOKUP($B75,'DS LOP CAO DANG'!$B$2:$D$2157,3,FALSE)))</f>
        <v>Vương</v>
      </c>
      <c r="E75" s="107"/>
      <c r="F75" s="108"/>
      <c r="G75" s="108"/>
      <c r="H75" s="108"/>
      <c r="I75" s="108"/>
      <c r="J75" s="108"/>
      <c r="K75" s="108"/>
      <c r="L75" s="108"/>
      <c r="M75" s="108"/>
      <c r="N75" s="108"/>
      <c r="O75" s="106" t="str">
        <f t="shared" si="0"/>
        <v/>
      </c>
      <c r="P75" s="1" t="str">
        <f t="shared" si="1"/>
        <v/>
      </c>
    </row>
    <row r="76" spans="1:16">
      <c r="A76" s="2">
        <f>IF(B76="","",SUBTOTAL(3,$B$11:B76))</f>
        <v>66</v>
      </c>
      <c r="B76" s="161" t="s">
        <v>1065</v>
      </c>
      <c r="C76" s="166" t="str">
        <f>IF(B76="","",IF(ISNA(VLOOKUP($B76,'DS LOP CAO DANG'!$B$2:$D$2157,2,FALSE))=TRUE,"",VLOOKUP($B76,'DS LOP CAO DANG'!$B$2:$D$2157,2,FALSE)))</f>
        <v>Dương Triều</v>
      </c>
      <c r="D76" s="167" t="str">
        <f>IF(C76="","",IF(ISNA(VLOOKUP($B76,'DS LOP CAO DANG'!$B$2:$D$2157,3,FALSE))=TRUE,"",VLOOKUP($B76,'DS LOP CAO DANG'!$B$2:$D$2157,3,FALSE)))</f>
        <v>Vỹ</v>
      </c>
      <c r="E76" s="107"/>
      <c r="F76" s="108"/>
      <c r="G76" s="108"/>
      <c r="H76" s="108"/>
      <c r="I76" s="108"/>
      <c r="J76" s="108"/>
      <c r="K76" s="108"/>
      <c r="L76" s="108"/>
      <c r="M76" s="108"/>
      <c r="N76" s="108"/>
      <c r="O76" s="106" t="str">
        <f t="shared" ref="O76:O85" si="2">IF(B76="","",IF(OR($C$6="",$J$6="",$M$6="",$J$101=""),"",IF(ISNUMBER(E76)=TRUE,E76,IF(COUNT(F76:N76)=0,"",ROUND(SUM(F76:N76)/COUNT(F76:N76),1)))))</f>
        <v/>
      </c>
      <c r="P76" s="1"/>
    </row>
    <row r="77" spans="1:16">
      <c r="A77" s="2" t="str">
        <f>IF(B77="","",SUBTOTAL(3,$B$11:B77))</f>
        <v/>
      </c>
      <c r="B77" s="11"/>
      <c r="C77" s="166" t="str">
        <f>IF(B77="","",IF(ISNA(VLOOKUP($B77,'DS LOP CAO DANG'!$B$2:$D$2157,2,FALSE))=TRUE,"",VLOOKUP($B77,'DS LOP CAO DANG'!$B$2:$D$2157,2,FALSE)))</f>
        <v/>
      </c>
      <c r="D77" s="167" t="str">
        <f>IF(C77="","",IF(ISNA(VLOOKUP($B77,'DS LOP CAO DANG'!$B$2:$D$2157,3,FALSE))=TRUE,"",VLOOKUP($B77,'DS LOP CAO DANG'!$B$2:$D$2157,3,FALSE)))</f>
        <v/>
      </c>
      <c r="E77" s="107"/>
      <c r="F77" s="108"/>
      <c r="G77" s="108"/>
      <c r="H77" s="108"/>
      <c r="I77" s="108"/>
      <c r="J77" s="108"/>
      <c r="K77" s="108"/>
      <c r="L77" s="108"/>
      <c r="M77" s="108"/>
      <c r="N77" s="108"/>
      <c r="O77" s="106" t="str">
        <f t="shared" si="2"/>
        <v/>
      </c>
      <c r="P77" s="1"/>
    </row>
    <row r="78" spans="1:16">
      <c r="A78" s="2" t="str">
        <f>IF(B78="","",SUBTOTAL(3,$B$11:B78))</f>
        <v/>
      </c>
      <c r="B78" s="11"/>
      <c r="C78" s="166" t="str">
        <f>IF(B78="","",IF(ISNA(VLOOKUP($B78,'DS LOP CAO DANG'!$B$2:$D$2157,2,FALSE))=TRUE,"",VLOOKUP($B78,'DS LOP CAO DANG'!$B$2:$D$2157,2,FALSE)))</f>
        <v/>
      </c>
      <c r="D78" s="167" t="str">
        <f>IF(C78="","",IF(ISNA(VLOOKUP($B78,'DS LOP CAO DANG'!$B$2:$D$2157,3,FALSE))=TRUE,"",VLOOKUP($B78,'DS LOP CAO DANG'!$B$2:$D$2157,3,FALSE)))</f>
        <v/>
      </c>
      <c r="E78" s="107"/>
      <c r="F78" s="108"/>
      <c r="G78" s="108"/>
      <c r="H78" s="108"/>
      <c r="I78" s="108"/>
      <c r="J78" s="108"/>
      <c r="K78" s="108"/>
      <c r="L78" s="108"/>
      <c r="M78" s="108"/>
      <c r="N78" s="108"/>
      <c r="O78" s="106" t="str">
        <f t="shared" si="2"/>
        <v/>
      </c>
      <c r="P78" s="1"/>
    </row>
    <row r="79" spans="1:16">
      <c r="A79" s="2" t="str">
        <f>IF(B79="","",SUBTOTAL(3,$B$11:B79))</f>
        <v/>
      </c>
      <c r="B79" s="11"/>
      <c r="C79" s="166" t="str">
        <f>IF(B79="","",IF(ISNA(VLOOKUP($B79,'DS LOP CAO DANG'!$B$2:$D$2157,2,FALSE))=TRUE,"",VLOOKUP($B79,'DS LOP CAO DANG'!$B$2:$D$2157,2,FALSE)))</f>
        <v/>
      </c>
      <c r="D79" s="167" t="str">
        <f>IF(C79="","",IF(ISNA(VLOOKUP($B79,'DS LOP CAO DANG'!$B$2:$D$2157,3,FALSE))=TRUE,"",VLOOKUP($B79,'DS LOP CAO DANG'!$B$2:$D$2157,3,FALSE)))</f>
        <v/>
      </c>
      <c r="E79" s="107"/>
      <c r="F79" s="108"/>
      <c r="G79" s="108"/>
      <c r="H79" s="108"/>
      <c r="I79" s="108"/>
      <c r="J79" s="108"/>
      <c r="K79" s="108"/>
      <c r="L79" s="108"/>
      <c r="M79" s="108"/>
      <c r="N79" s="108"/>
      <c r="O79" s="106" t="str">
        <f t="shared" si="2"/>
        <v/>
      </c>
      <c r="P79" s="1"/>
    </row>
    <row r="80" spans="1:16">
      <c r="A80" s="2" t="str">
        <f>IF(B80="","",SUBTOTAL(3,$B$11:B80))</f>
        <v/>
      </c>
      <c r="B80" s="11"/>
      <c r="C80" s="166" t="str">
        <f>IF(B80="","",IF(ISNA(VLOOKUP($B80,'DS LOP CAO DANG'!$B$2:$D$2157,2,FALSE))=TRUE,"",VLOOKUP($B80,'DS LOP CAO DANG'!$B$2:$D$2157,2,FALSE)))</f>
        <v/>
      </c>
      <c r="D80" s="167" t="str">
        <f>IF(C80="","",IF(ISNA(VLOOKUP($B80,'DS LOP CAO DANG'!$B$2:$D$2157,3,FALSE))=TRUE,"",VLOOKUP($B80,'DS LOP CAO DANG'!$B$2:$D$2157,3,FALSE)))</f>
        <v/>
      </c>
      <c r="E80" s="107"/>
      <c r="F80" s="108"/>
      <c r="G80" s="108"/>
      <c r="H80" s="108"/>
      <c r="I80" s="108"/>
      <c r="J80" s="108"/>
      <c r="K80" s="108"/>
      <c r="L80" s="108"/>
      <c r="M80" s="108"/>
      <c r="N80" s="108"/>
      <c r="O80" s="106" t="str">
        <f t="shared" si="2"/>
        <v/>
      </c>
      <c r="P80" s="1"/>
    </row>
    <row r="81" spans="1:16">
      <c r="A81" s="2" t="str">
        <f>IF(B81="","",SUBTOTAL(3,$B$11:B81))</f>
        <v/>
      </c>
      <c r="B81" s="11"/>
      <c r="C81" s="166" t="str">
        <f>IF(B81="","",IF(ISNA(VLOOKUP($B81,'DS LOP CAO DANG'!$B$2:$D$2157,2,FALSE))=TRUE,"",VLOOKUP($B81,'DS LOP CAO DANG'!$B$2:$D$2157,2,FALSE)))</f>
        <v/>
      </c>
      <c r="D81" s="167" t="str">
        <f>IF(C81="","",IF(ISNA(VLOOKUP($B81,'DS LOP CAO DANG'!$B$2:$D$2157,3,FALSE))=TRUE,"",VLOOKUP($B81,'DS LOP CAO DANG'!$B$2:$D$2157,3,FALSE)))</f>
        <v/>
      </c>
      <c r="E81" s="107"/>
      <c r="F81" s="108"/>
      <c r="G81" s="108"/>
      <c r="H81" s="108"/>
      <c r="I81" s="108"/>
      <c r="J81" s="108"/>
      <c r="K81" s="108"/>
      <c r="L81" s="108"/>
      <c r="M81" s="108"/>
      <c r="N81" s="108"/>
      <c r="O81" s="106" t="str">
        <f t="shared" si="2"/>
        <v/>
      </c>
      <c r="P81" s="1"/>
    </row>
    <row r="82" spans="1:16">
      <c r="A82" s="2" t="str">
        <f>IF(B82="","",SUBTOTAL(3,$B$11:B82))</f>
        <v/>
      </c>
      <c r="B82" s="11"/>
      <c r="C82" s="166" t="str">
        <f>IF(B82="","",IF(ISNA(VLOOKUP($B82,'DS LOP CAO DANG'!$B$2:$D$2157,2,FALSE))=TRUE,"",VLOOKUP($B82,'DS LOP CAO DANG'!$B$2:$D$2157,2,FALSE)))</f>
        <v/>
      </c>
      <c r="D82" s="167" t="str">
        <f>IF(C82="","",IF(ISNA(VLOOKUP($B82,'DS LOP CAO DANG'!$B$2:$D$2157,3,FALSE))=TRUE,"",VLOOKUP($B82,'DS LOP CAO DANG'!$B$2:$D$2157,3,FALSE)))</f>
        <v/>
      </c>
      <c r="E82" s="107"/>
      <c r="F82" s="108"/>
      <c r="G82" s="108"/>
      <c r="H82" s="108"/>
      <c r="I82" s="108"/>
      <c r="J82" s="108"/>
      <c r="K82" s="108"/>
      <c r="L82" s="108"/>
      <c r="M82" s="108"/>
      <c r="N82" s="108"/>
      <c r="O82" s="106" t="str">
        <f t="shared" si="2"/>
        <v/>
      </c>
      <c r="P82" s="1"/>
    </row>
    <row r="83" spans="1:16">
      <c r="A83" s="2" t="str">
        <f>IF(B83="","",SUBTOTAL(3,$B$11:B83))</f>
        <v/>
      </c>
      <c r="B83" s="11"/>
      <c r="C83" s="166" t="str">
        <f>IF(B83="","",IF(ISNA(VLOOKUP($B83,'DS LOP CAO DANG'!$B$2:$D$2157,2,FALSE))=TRUE,"",VLOOKUP($B83,'DS LOP CAO DANG'!$B$2:$D$2157,2,FALSE)))</f>
        <v/>
      </c>
      <c r="D83" s="167" t="str">
        <f>IF(C83="","",IF(ISNA(VLOOKUP($B83,'DS LOP CAO DANG'!$B$2:$D$2157,3,FALSE))=TRUE,"",VLOOKUP($B83,'DS LOP CAO DANG'!$B$2:$D$2157,3,FALSE)))</f>
        <v/>
      </c>
      <c r="E83" s="107"/>
      <c r="F83" s="108"/>
      <c r="G83" s="108"/>
      <c r="H83" s="108"/>
      <c r="I83" s="108"/>
      <c r="J83" s="108"/>
      <c r="K83" s="108"/>
      <c r="L83" s="108"/>
      <c r="M83" s="108"/>
      <c r="N83" s="108"/>
      <c r="O83" s="106" t="str">
        <f t="shared" si="2"/>
        <v/>
      </c>
      <c r="P83" s="1"/>
    </row>
    <row r="84" spans="1:16">
      <c r="A84" s="2" t="str">
        <f>IF(B84="","",SUBTOTAL(3,$B$11:B84))</f>
        <v/>
      </c>
      <c r="B84" s="11"/>
      <c r="C84" s="166" t="str">
        <f>IF(B84="","",IF(ISNA(VLOOKUP($B84,'DS LOP CAO DANG'!$B$2:$D$2157,2,FALSE))=TRUE,"",VLOOKUP($B84,'DS LOP CAO DANG'!$B$2:$D$2157,2,FALSE)))</f>
        <v/>
      </c>
      <c r="D84" s="167" t="str">
        <f>IF(C84="","",IF(ISNA(VLOOKUP($B84,'DS LOP CAO DANG'!$B$2:$D$2157,3,FALSE))=TRUE,"",VLOOKUP($B84,'DS LOP CAO DANG'!$B$2:$D$2157,3,FALSE)))</f>
        <v/>
      </c>
      <c r="E84" s="107"/>
      <c r="F84" s="108"/>
      <c r="G84" s="108"/>
      <c r="H84" s="108"/>
      <c r="I84" s="108"/>
      <c r="J84" s="108"/>
      <c r="K84" s="108"/>
      <c r="L84" s="108"/>
      <c r="M84" s="108"/>
      <c r="N84" s="108"/>
      <c r="O84" s="106" t="str">
        <f t="shared" si="2"/>
        <v/>
      </c>
      <c r="P84" s="1"/>
    </row>
    <row r="85" spans="1:16">
      <c r="A85" s="2" t="str">
        <f>IF(B85="","",SUBTOTAL(3,$B$11:B85))</f>
        <v/>
      </c>
      <c r="B85" s="11"/>
      <c r="C85" s="166" t="str">
        <f>IF(B85="","",IF(ISNA(VLOOKUP($B85,'DS LOP CAO DANG'!$B$2:$D$2157,2,FALSE))=TRUE,"",VLOOKUP($B85,'DS LOP CAO DANG'!$B$2:$D$2157,2,FALSE)))</f>
        <v/>
      </c>
      <c r="D85" s="167" t="str">
        <f>IF(C85="","",IF(ISNA(VLOOKUP($B85,'DS LOP CAO DANG'!$B$2:$D$2157,3,FALSE))=TRUE,"",VLOOKUP($B85,'DS LOP CAO DANG'!$B$2:$D$2157,3,FALSE)))</f>
        <v/>
      </c>
      <c r="E85" s="107"/>
      <c r="F85" s="108"/>
      <c r="G85" s="108"/>
      <c r="H85" s="108"/>
      <c r="I85" s="108"/>
      <c r="J85" s="108"/>
      <c r="K85" s="108"/>
      <c r="L85" s="108"/>
      <c r="M85" s="108"/>
      <c r="N85" s="108"/>
      <c r="O85" s="106" t="str">
        <f t="shared" si="2"/>
        <v/>
      </c>
      <c r="P85" s="1"/>
    </row>
    <row r="86" spans="1:16" s="3" customFormat="1" ht="12.75">
      <c r="A86" s="290" t="s">
        <v>176</v>
      </c>
      <c r="B86" s="290"/>
      <c r="C86" s="290"/>
      <c r="D86" s="290"/>
      <c r="E86" s="290"/>
      <c r="F86" s="290"/>
      <c r="G86" s="290"/>
      <c r="H86" s="290"/>
      <c r="I86" s="290"/>
      <c r="J86" s="290"/>
      <c r="K86" s="290"/>
      <c r="L86" s="290"/>
      <c r="M86" s="290"/>
      <c r="N86" s="290"/>
      <c r="O86" s="290"/>
      <c r="P86" s="290"/>
    </row>
    <row r="87" spans="1:16" s="3" customFormat="1" ht="12.75">
      <c r="A87" s="5"/>
      <c r="B87" s="288" t="str">
        <f>"Tổng danh sách có"</f>
        <v>Tổng danh sách có</v>
      </c>
      <c r="C87" s="288"/>
      <c r="D87" s="288"/>
      <c r="E87" s="288"/>
      <c r="F87" s="289" t="str">
        <f>": "&amp;IF(MAX($A$11:$A$85)=1,0,MAX($A$11:$A$85))&amp;" SV"</f>
        <v>: 66 SV</v>
      </c>
      <c r="G87" s="289"/>
      <c r="L87" s="6"/>
      <c r="M87" s="6"/>
      <c r="N87" s="6"/>
      <c r="O87" s="6"/>
      <c r="P87" s="5"/>
    </row>
    <row r="88" spans="1:16" s="3" customFormat="1" ht="12.75" customHeight="1">
      <c r="A88" s="4"/>
      <c r="B88" s="285" t="str">
        <f>"Tổng số SV có điểm Giỏi từ 8,5 đ đến 10 đ"</f>
        <v>Tổng số SV có điểm Giỏi từ 8,5 đ đến 10 đ</v>
      </c>
      <c r="C88" s="285"/>
      <c r="D88" s="285"/>
      <c r="E88" s="285"/>
      <c r="F88" s="285" t="str">
        <f>": "&amp;COUNTIF($P$11:$P$85,"Giỏi")&amp;" SV"</f>
        <v>: 0 SV</v>
      </c>
      <c r="G88" s="285"/>
      <c r="H88" s="287" t="str">
        <f>"("&amp;ROUND(COUNTIF($P$11:$P$75,"Giỏi")*100/MAX($A$11:$A$75),2)&amp;"%" &amp;")"</f>
        <v>(0%)</v>
      </c>
      <c r="I88" s="287"/>
      <c r="J88" s="286" t="str">
        <f>"Tổng số SV có điểm &gt;= 4 đ : "&amp;COUNTIF(O11:O75,"&gt;=4")&amp;" SV"&amp;" ("&amp;ROUND(COUNTIF(O11:O75,"&gt;=4")*100/MAX($A$11:$A$75),2)&amp;"%" &amp;")"</f>
        <v>Tổng số SV có điểm &gt;= 4 đ : 0 SV (0%)</v>
      </c>
      <c r="K88" s="286"/>
      <c r="L88" s="286"/>
      <c r="M88" s="286"/>
      <c r="N88" s="286"/>
      <c r="O88" s="286"/>
      <c r="P88" s="10"/>
    </row>
    <row r="89" spans="1:16" s="3" customFormat="1" ht="12.75">
      <c r="A89" s="4"/>
      <c r="B89" s="285" t="str">
        <f>"Tổng số SV có điểm Khá từ 7 đ đến &lt;8,5 đ"</f>
        <v>Tổng số SV có điểm Khá từ 7 đ đến &lt;8,5 đ</v>
      </c>
      <c r="C89" s="285"/>
      <c r="D89" s="285"/>
      <c r="E89" s="285"/>
      <c r="F89" s="285" t="str">
        <f>": "&amp;COUNTIF($P$11:$P$85,"Khá")&amp;" SV"</f>
        <v>: 0 SV</v>
      </c>
      <c r="G89" s="285"/>
      <c r="H89" s="287" t="str">
        <f>"("&amp;ROUND(COUNTIF($P$11:$P$75,"Khá")*100/MAX($A$11:$A$75),2)&amp;"%" &amp;")"</f>
        <v>(0%)</v>
      </c>
      <c r="I89" s="287"/>
      <c r="J89" s="286"/>
      <c r="K89" s="286"/>
      <c r="L89" s="286"/>
      <c r="M89" s="286"/>
      <c r="N89" s="286"/>
      <c r="O89" s="286"/>
      <c r="P89" s="10"/>
    </row>
    <row r="90" spans="1:16" s="3" customFormat="1" ht="12.75">
      <c r="A90" s="4"/>
      <c r="B90" s="285" t="str">
        <f>"Tổng số SV có điểm Trung bình từ 5,5 đ đến &lt;7 đ"</f>
        <v>Tổng số SV có điểm Trung bình từ 5,5 đ đến &lt;7 đ</v>
      </c>
      <c r="C90" s="285"/>
      <c r="D90" s="285"/>
      <c r="E90" s="285"/>
      <c r="F90" s="285" t="str">
        <f>": "&amp;COUNTIF($P$11:$P$85,"TB")&amp;" SV"</f>
        <v>: 0 SV</v>
      </c>
      <c r="G90" s="285"/>
      <c r="H90" s="287" t="str">
        <f>"("&amp;ROUND(COUNTIF($P$11:$P$75,"TB")*100/MAX($A$11:$A$75),2)&amp;"%" &amp;")"</f>
        <v>(0%)</v>
      </c>
      <c r="I90" s="287"/>
      <c r="J90" s="286"/>
      <c r="K90" s="286"/>
      <c r="L90" s="286"/>
      <c r="M90" s="286"/>
      <c r="N90" s="286"/>
      <c r="O90" s="286"/>
      <c r="P90" s="10"/>
    </row>
    <row r="91" spans="1:16" s="3" customFormat="1" ht="12.75" customHeight="1">
      <c r="A91" s="4"/>
      <c r="B91" s="285" t="str">
        <f>"Tổng số SV có điểm Trung bình yếu từ 4 đ đến &lt;5,5 đ"</f>
        <v>Tổng số SV có điểm Trung bình yếu từ 4 đ đến &lt;5,5 đ</v>
      </c>
      <c r="C91" s="285"/>
      <c r="D91" s="285"/>
      <c r="E91" s="285"/>
      <c r="F91" s="285" t="str">
        <f>": "&amp;COUNTIF($P$11:$P$85,"TBY")&amp;" SV"</f>
        <v>: 0 SV</v>
      </c>
      <c r="G91" s="285"/>
      <c r="H91" s="287" t="str">
        <f>"("&amp;ROUND(COUNTIF($P$11:$P$75,"TBY")*100/MAX($A$11:$A$75),2)&amp;"%" &amp;")"</f>
        <v>(0%)</v>
      </c>
      <c r="I91" s="287"/>
      <c r="J91" s="301" t="str">
        <f>"Tổng số SV có điểm &lt; 4 đ : "&amp;COUNTIF(O11:O75,"&lt;4")&amp;" SV"&amp;" ("&amp;ROUND(COUNTIF(O11:O75,"&lt;4")*100/MAX($A$11:$A$75),2)&amp;"%" &amp;")"</f>
        <v>Tổng số SV có điểm &lt; 4 đ : 0 SV (0%)</v>
      </c>
      <c r="K91" s="301"/>
      <c r="L91" s="301"/>
      <c r="M91" s="301"/>
      <c r="N91" s="301"/>
      <c r="O91" s="301"/>
      <c r="P91" s="31"/>
    </row>
    <row r="92" spans="1:16" s="3" customFormat="1" ht="12.75">
      <c r="A92" s="4"/>
      <c r="B92" s="285" t="str">
        <f>"Tổng số SV có điểm kém &lt;4 đ"</f>
        <v>Tổng số SV có điểm kém &lt;4 đ</v>
      </c>
      <c r="C92" s="285"/>
      <c r="D92" s="285"/>
      <c r="E92" s="285"/>
      <c r="F92" s="285" t="str">
        <f>": "&amp;COUNTIF($P$11:$P$85,"Kém")&amp;" SV"</f>
        <v>: 0 SV</v>
      </c>
      <c r="G92" s="285"/>
      <c r="H92" s="287" t="str">
        <f>"("&amp;ROUND(COUNTIF($P$11:$P$75,"Kém")*100/MAX($A$11:$A$75),2)&amp;"%"&amp;")"</f>
        <v>(0%)</v>
      </c>
      <c r="I92" s="287"/>
      <c r="J92" s="301"/>
      <c r="K92" s="301"/>
      <c r="L92" s="301"/>
      <c r="M92" s="301"/>
      <c r="N92" s="301"/>
      <c r="O92" s="301"/>
      <c r="P92" s="31"/>
    </row>
    <row r="93" spans="1:16" s="3" customFormat="1" ht="12.75">
      <c r="A93" s="4"/>
      <c r="B93" s="285" t="str">
        <f>"Tổng số SV không xếp loại vì chưa đủ điều kiện"</f>
        <v>Tổng số SV không xếp loại vì chưa đủ điều kiện</v>
      </c>
      <c r="C93" s="285"/>
      <c r="D93" s="285"/>
      <c r="E93" s="285"/>
      <c r="F93" s="285" t="str">
        <f>": "&amp;COUNTIF($P$11:$P$85,"KXL")&amp;" SV"</f>
        <v>: 0 SV</v>
      </c>
      <c r="G93" s="285"/>
      <c r="H93" s="287" t="str">
        <f>"("&amp;ROUND(COUNTIF($P$11:$P$75,"KXL")*100/MAX($A$11:$A$75),2)&amp;"%"&amp;")"</f>
        <v>(0%)</v>
      </c>
      <c r="I93" s="287"/>
      <c r="J93" s="301"/>
      <c r="K93" s="301"/>
      <c r="L93" s="301"/>
      <c r="M93" s="301"/>
      <c r="N93" s="301"/>
      <c r="O93" s="301"/>
      <c r="P93" s="31"/>
    </row>
    <row r="94" spans="1:16" ht="24.75" customHeight="1">
      <c r="B94" s="33"/>
      <c r="C94" s="33"/>
      <c r="D94" s="33"/>
      <c r="E94" s="303" t="s">
        <v>173</v>
      </c>
      <c r="F94" s="303"/>
      <c r="G94" s="303"/>
      <c r="H94" s="303"/>
      <c r="I94" s="303"/>
      <c r="J94" s="303"/>
      <c r="K94" s="303"/>
      <c r="L94" s="303"/>
      <c r="M94" s="303"/>
      <c r="N94" s="303"/>
      <c r="O94" s="303"/>
    </row>
    <row r="95" spans="1:16" ht="15.75" customHeight="1">
      <c r="A95" s="283" t="s">
        <v>50</v>
      </c>
      <c r="B95" s="283"/>
      <c r="C95" s="283"/>
      <c r="D95" s="283" t="s">
        <v>9</v>
      </c>
      <c r="E95" s="283"/>
      <c r="F95" s="283"/>
      <c r="G95" s="283"/>
      <c r="H95" s="283"/>
      <c r="I95" s="12"/>
      <c r="J95" s="283" t="s">
        <v>10</v>
      </c>
      <c r="K95" s="283"/>
      <c r="L95" s="283"/>
      <c r="M95" s="283"/>
      <c r="N95" s="283"/>
      <c r="O95" s="34"/>
      <c r="P95" s="34"/>
    </row>
    <row r="101" spans="1:16" ht="15.75" customHeight="1">
      <c r="A101" s="283"/>
      <c r="B101" s="283"/>
      <c r="C101" s="283"/>
      <c r="D101" s="283"/>
      <c r="E101" s="283"/>
      <c r="F101" s="283"/>
      <c r="G101" s="283"/>
      <c r="H101" s="283"/>
      <c r="I101" s="12"/>
      <c r="J101" s="302"/>
      <c r="K101" s="302"/>
      <c r="L101" s="302"/>
      <c r="M101" s="302"/>
      <c r="N101" s="302"/>
      <c r="O101" s="34"/>
      <c r="P101" s="34"/>
    </row>
  </sheetData>
  <sheetProtection password="E4CC" sheet="1" objects="1" scenarios="1" formatCells="0" formatRows="0"/>
  <mergeCells count="59">
    <mergeCell ref="J91:O93"/>
    <mergeCell ref="A101:C101"/>
    <mergeCell ref="D101:H101"/>
    <mergeCell ref="J101:N101"/>
    <mergeCell ref="H92:I92"/>
    <mergeCell ref="H93:I93"/>
    <mergeCell ref="D95:H95"/>
    <mergeCell ref="J95:N95"/>
    <mergeCell ref="B92:E92"/>
    <mergeCell ref="F92:G92"/>
    <mergeCell ref="B93:E93"/>
    <mergeCell ref="F93:G93"/>
    <mergeCell ref="E94:O94"/>
    <mergeCell ref="A95:C95"/>
    <mergeCell ref="H91:I91"/>
    <mergeCell ref="B91:E91"/>
    <mergeCell ref="F91:G91"/>
    <mergeCell ref="B90:E90"/>
    <mergeCell ref="F90:G90"/>
    <mergeCell ref="B8:B10"/>
    <mergeCell ref="I9:I10"/>
    <mergeCell ref="E8:E10"/>
    <mergeCell ref="A86:P86"/>
    <mergeCell ref="P8:P10"/>
    <mergeCell ref="H89:I89"/>
    <mergeCell ref="H90:I90"/>
    <mergeCell ref="B89:E89"/>
    <mergeCell ref="F89:G89"/>
    <mergeCell ref="A8:A10"/>
    <mergeCell ref="C8:D10"/>
    <mergeCell ref="B88:E88"/>
    <mergeCell ref="F88:G88"/>
    <mergeCell ref="J88:O90"/>
    <mergeCell ref="H88:I88"/>
    <mergeCell ref="B87:E87"/>
    <mergeCell ref="F87:G87"/>
    <mergeCell ref="O8:O10"/>
    <mergeCell ref="M6:O6"/>
    <mergeCell ref="M9:M10"/>
    <mergeCell ref="F9:F10"/>
    <mergeCell ref="G9:G10"/>
    <mergeCell ref="F8:N8"/>
    <mergeCell ref="G7:I7"/>
    <mergeCell ref="J7:L7"/>
    <mergeCell ref="G6:I6"/>
    <mergeCell ref="K6:L6"/>
    <mergeCell ref="J9:J10"/>
    <mergeCell ref="K9:K10"/>
    <mergeCell ref="L9:L10"/>
    <mergeCell ref="N9:N10"/>
    <mergeCell ref="H9:H10"/>
    <mergeCell ref="G1:O1"/>
    <mergeCell ref="G2:O2"/>
    <mergeCell ref="A4:O4"/>
    <mergeCell ref="A5:O5"/>
    <mergeCell ref="G3:O3"/>
    <mergeCell ref="A1:F1"/>
    <mergeCell ref="A2:F2"/>
    <mergeCell ref="A3:F3"/>
  </mergeCells>
  <phoneticPr fontId="9" type="noConversion"/>
  <conditionalFormatting sqref="O11:O85">
    <cfRule type="cellIs" dxfId="15" priority="1" stopIfTrue="1" operator="lessThan">
      <formula>4</formula>
    </cfRule>
    <cfRule type="cellIs" dxfId="14" priority="2" stopIfTrue="1" operator="lessThan">
      <formula>10</formula>
    </cfRule>
    <cfRule type="cellIs" dxfId="13" priority="3" stopIfTrue="1" operator="equal">
      <formula>4</formula>
    </cfRule>
    <cfRule type="cellIs" dxfId="12" priority="4" stopIfTrue="1" operator="lessThan">
      <formula>4</formula>
    </cfRule>
    <cfRule type="cellIs" dxfId="11" priority="5" stopIfTrue="1" operator="lessThan">
      <formula>4</formula>
    </cfRule>
    <cfRule type="cellIs" dxfId="10" priority="6" stopIfTrue="1" operator="lessThan">
      <formula>4</formula>
    </cfRule>
    <cfRule type="cellIs" dxfId="9" priority="7" stopIfTrue="1" operator="lessThan">
      <formula>5</formula>
    </cfRule>
  </conditionalFormatting>
  <dataValidations count="1">
    <dataValidation type="decimal" allowBlank="1" showInputMessage="1" showErrorMessage="1" sqref="E11:N85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CC"/>
  </sheetPr>
  <dimension ref="A1:K136"/>
  <sheetViews>
    <sheetView workbookViewId="0">
      <pane ySplit="7" topLeftCell="A134" activePane="bottomLeft" state="frozen"/>
      <selection activeCell="P15" sqref="P15"/>
      <selection pane="bottomLeft" activeCell="N141" sqref="N141"/>
    </sheetView>
  </sheetViews>
  <sheetFormatPr defaultRowHeight="18.75"/>
  <cols>
    <col min="1" max="1" width="3.7109375" style="65" customWidth="1"/>
    <col min="2" max="2" width="12" style="66" bestFit="1" customWidth="1"/>
    <col min="3" max="3" width="25.28515625" style="67" bestFit="1" customWidth="1"/>
    <col min="4" max="4" width="10.5703125" style="68" bestFit="1" customWidth="1"/>
    <col min="5" max="5" width="9.42578125" style="69" bestFit="1" customWidth="1"/>
    <col min="6" max="6" width="11.140625" style="64" customWidth="1"/>
    <col min="7" max="7" width="21.42578125" style="71" bestFit="1" customWidth="1"/>
    <col min="8" max="8" width="4" style="63" bestFit="1" customWidth="1"/>
    <col min="9" max="9" width="4.28515625" style="74" bestFit="1" customWidth="1"/>
    <col min="10" max="10" width="5.85546875" style="75" hidden="1" customWidth="1"/>
    <col min="11" max="11" width="6.28515625" style="75" hidden="1" customWidth="1"/>
    <col min="12" max="16384" width="9.140625" style="47"/>
  </cols>
  <sheetData>
    <row r="1" spans="1:11" ht="31.5" customHeight="1">
      <c r="A1" s="305" t="s">
        <v>169</v>
      </c>
      <c r="B1" s="306"/>
      <c r="C1" s="306"/>
      <c r="D1" s="306"/>
      <c r="E1" s="306"/>
      <c r="F1" s="62"/>
      <c r="G1" s="307" t="s">
        <v>170</v>
      </c>
      <c r="H1" s="308"/>
      <c r="I1" s="308"/>
      <c r="J1" s="308"/>
      <c r="K1" s="308"/>
    </row>
    <row r="2" spans="1:11" ht="15.75">
      <c r="A2" s="308" t="s">
        <v>167</v>
      </c>
      <c r="B2" s="308"/>
      <c r="C2" s="308"/>
      <c r="D2" s="308"/>
      <c r="E2" s="308"/>
      <c r="G2" s="309" t="s">
        <v>42</v>
      </c>
      <c r="H2" s="310"/>
      <c r="I2" s="310"/>
      <c r="J2" s="310"/>
      <c r="K2" s="310"/>
    </row>
    <row r="3" spans="1:11" ht="19.5">
      <c r="F3" s="70" t="s">
        <v>168</v>
      </c>
      <c r="H3" s="72"/>
      <c r="I3" s="72"/>
      <c r="J3" s="73"/>
      <c r="K3" s="73"/>
    </row>
    <row r="4" spans="1:11" ht="20.25">
      <c r="A4" s="311" t="s">
        <v>121</v>
      </c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1" ht="22.5">
      <c r="A5" s="304" t="s">
        <v>183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</row>
    <row r="6" spans="1:11" ht="15.75">
      <c r="A6" s="315" t="s">
        <v>8</v>
      </c>
      <c r="B6" s="314" t="s">
        <v>48</v>
      </c>
      <c r="C6" s="316" t="s">
        <v>122</v>
      </c>
      <c r="D6" s="317"/>
      <c r="E6" s="315" t="s">
        <v>38</v>
      </c>
      <c r="F6" s="314" t="s">
        <v>123</v>
      </c>
      <c r="G6" s="314" t="s">
        <v>124</v>
      </c>
      <c r="H6" s="312" t="s">
        <v>125</v>
      </c>
      <c r="I6" s="313"/>
      <c r="J6" s="314" t="s">
        <v>126</v>
      </c>
      <c r="K6" s="314"/>
    </row>
    <row r="7" spans="1:11" ht="15.75">
      <c r="A7" s="315"/>
      <c r="B7" s="314"/>
      <c r="C7" s="316"/>
      <c r="D7" s="317"/>
      <c r="E7" s="315"/>
      <c r="F7" s="314"/>
      <c r="G7" s="314"/>
      <c r="H7" s="80" t="s">
        <v>43</v>
      </c>
      <c r="I7" s="79" t="s">
        <v>63</v>
      </c>
      <c r="J7" s="84" t="s">
        <v>127</v>
      </c>
      <c r="K7" s="84" t="s">
        <v>128</v>
      </c>
    </row>
    <row r="8" spans="1:11" s="99" customFormat="1" ht="22.7" customHeight="1">
      <c r="A8" s="96">
        <v>1</v>
      </c>
      <c r="B8" s="61" t="s">
        <v>129</v>
      </c>
      <c r="C8" s="111" t="s">
        <v>186</v>
      </c>
      <c r="D8" s="112" t="s">
        <v>187</v>
      </c>
      <c r="E8" s="109" t="s">
        <v>57</v>
      </c>
      <c r="F8" s="109" t="s">
        <v>188</v>
      </c>
      <c r="G8" s="110" t="s">
        <v>189</v>
      </c>
      <c r="H8" s="98">
        <v>2</v>
      </c>
      <c r="I8" s="98"/>
      <c r="J8" s="97"/>
      <c r="K8" s="97"/>
    </row>
    <row r="9" spans="1:11" s="99" customFormat="1" ht="22.7" customHeight="1">
      <c r="A9" s="96">
        <v>2</v>
      </c>
      <c r="B9" s="61" t="s">
        <v>172</v>
      </c>
      <c r="C9" s="111" t="s">
        <v>190</v>
      </c>
      <c r="D9" s="112" t="s">
        <v>191</v>
      </c>
      <c r="E9" s="109" t="s">
        <v>44</v>
      </c>
      <c r="F9" s="109" t="s">
        <v>192</v>
      </c>
      <c r="G9" s="110" t="s">
        <v>193</v>
      </c>
      <c r="H9" s="98">
        <v>3</v>
      </c>
      <c r="I9" s="98"/>
      <c r="J9" s="97"/>
      <c r="K9" s="97"/>
    </row>
    <row r="10" spans="1:11" s="99" customFormat="1" ht="22.7" customHeight="1">
      <c r="A10" s="96">
        <v>3</v>
      </c>
      <c r="B10" s="61" t="s">
        <v>109</v>
      </c>
      <c r="C10" s="111" t="s">
        <v>194</v>
      </c>
      <c r="D10" s="112" t="s">
        <v>195</v>
      </c>
      <c r="E10" s="109" t="s">
        <v>108</v>
      </c>
      <c r="F10" s="109" t="s">
        <v>192</v>
      </c>
      <c r="G10" s="110" t="s">
        <v>193</v>
      </c>
      <c r="H10" s="98">
        <v>3</v>
      </c>
      <c r="I10" s="98"/>
      <c r="J10" s="97"/>
      <c r="K10" s="97"/>
    </row>
    <row r="11" spans="1:11" s="99" customFormat="1" ht="22.7" customHeight="1">
      <c r="A11" s="96">
        <v>4</v>
      </c>
      <c r="B11" s="61">
        <v>14000727</v>
      </c>
      <c r="C11" s="111" t="s">
        <v>196</v>
      </c>
      <c r="D11" s="112" t="s">
        <v>197</v>
      </c>
      <c r="E11" s="109" t="s">
        <v>0</v>
      </c>
      <c r="F11" s="109" t="s">
        <v>198</v>
      </c>
      <c r="G11" s="110" t="s">
        <v>193</v>
      </c>
      <c r="H11" s="98">
        <v>3</v>
      </c>
      <c r="I11" s="98"/>
      <c r="J11" s="97"/>
      <c r="K11" s="97"/>
    </row>
    <row r="12" spans="1:11" s="99" customFormat="1" ht="22.7" customHeight="1">
      <c r="A12" s="96">
        <v>5</v>
      </c>
      <c r="B12" s="61" t="s">
        <v>154</v>
      </c>
      <c r="C12" s="111" t="s">
        <v>199</v>
      </c>
      <c r="D12" s="112" t="s">
        <v>200</v>
      </c>
      <c r="E12" s="109" t="s">
        <v>133</v>
      </c>
      <c r="F12" s="109" t="s">
        <v>201</v>
      </c>
      <c r="G12" s="110" t="s">
        <v>193</v>
      </c>
      <c r="H12" s="98">
        <v>3</v>
      </c>
      <c r="I12" s="98"/>
      <c r="J12" s="97"/>
      <c r="K12" s="97"/>
    </row>
    <row r="13" spans="1:11" s="99" customFormat="1" ht="22.7" customHeight="1">
      <c r="A13" s="96">
        <v>6</v>
      </c>
      <c r="B13" s="61" t="s">
        <v>162</v>
      </c>
      <c r="C13" s="111" t="s">
        <v>202</v>
      </c>
      <c r="D13" s="112" t="s">
        <v>203</v>
      </c>
      <c r="E13" s="109" t="s">
        <v>2</v>
      </c>
      <c r="F13" s="109" t="s">
        <v>204</v>
      </c>
      <c r="G13" s="110" t="s">
        <v>193</v>
      </c>
      <c r="H13" s="98">
        <v>3</v>
      </c>
      <c r="I13" s="98"/>
      <c r="J13" s="97"/>
      <c r="K13" s="97"/>
    </row>
    <row r="14" spans="1:11" s="99" customFormat="1" ht="22.7" customHeight="1">
      <c r="A14" s="96">
        <v>7</v>
      </c>
      <c r="B14" s="61" t="s">
        <v>117</v>
      </c>
      <c r="C14" s="111" t="s">
        <v>205</v>
      </c>
      <c r="D14" s="112" t="s">
        <v>206</v>
      </c>
      <c r="E14" s="109" t="s">
        <v>115</v>
      </c>
      <c r="F14" s="109" t="s">
        <v>207</v>
      </c>
      <c r="G14" s="110" t="s">
        <v>193</v>
      </c>
      <c r="H14" s="98">
        <v>3</v>
      </c>
      <c r="I14" s="98"/>
      <c r="J14" s="97"/>
      <c r="K14" s="97"/>
    </row>
    <row r="15" spans="1:11" s="99" customFormat="1" ht="22.7" customHeight="1">
      <c r="A15" s="96">
        <v>8</v>
      </c>
      <c r="B15" s="61" t="s">
        <v>119</v>
      </c>
      <c r="C15" s="111" t="s">
        <v>208</v>
      </c>
      <c r="D15" s="112" t="s">
        <v>209</v>
      </c>
      <c r="E15" s="109" t="s">
        <v>115</v>
      </c>
      <c r="F15" s="109" t="s">
        <v>207</v>
      </c>
      <c r="G15" s="110" t="s">
        <v>193</v>
      </c>
      <c r="H15" s="98">
        <v>3</v>
      </c>
      <c r="I15" s="98"/>
      <c r="J15" s="97"/>
      <c r="K15" s="97"/>
    </row>
    <row r="16" spans="1:11" s="99" customFormat="1" ht="22.7" customHeight="1">
      <c r="A16" s="96">
        <v>9</v>
      </c>
      <c r="B16" s="61" t="s">
        <v>210</v>
      </c>
      <c r="C16" s="111" t="s">
        <v>211</v>
      </c>
      <c r="D16" s="112" t="s">
        <v>212</v>
      </c>
      <c r="E16" s="109" t="s">
        <v>213</v>
      </c>
      <c r="F16" s="109" t="s">
        <v>214</v>
      </c>
      <c r="G16" s="110" t="s">
        <v>215</v>
      </c>
      <c r="H16" s="98">
        <v>2</v>
      </c>
      <c r="I16" s="98"/>
      <c r="J16" s="97"/>
      <c r="K16" s="97"/>
    </row>
    <row r="17" spans="1:11" s="99" customFormat="1" ht="22.7" customHeight="1">
      <c r="A17" s="96">
        <v>10</v>
      </c>
      <c r="B17" s="61" t="s">
        <v>166</v>
      </c>
      <c r="C17" s="111" t="s">
        <v>216</v>
      </c>
      <c r="D17" s="112" t="s">
        <v>195</v>
      </c>
      <c r="E17" s="109" t="s">
        <v>1</v>
      </c>
      <c r="F17" s="109" t="s">
        <v>214</v>
      </c>
      <c r="G17" s="110" t="s">
        <v>215</v>
      </c>
      <c r="H17" s="98">
        <v>2</v>
      </c>
      <c r="I17" s="98"/>
      <c r="J17" s="97"/>
      <c r="K17" s="97"/>
    </row>
    <row r="18" spans="1:11" s="99" customFormat="1" ht="22.7" customHeight="1">
      <c r="A18" s="96">
        <v>11</v>
      </c>
      <c r="B18" s="61" t="s">
        <v>217</v>
      </c>
      <c r="C18" s="111" t="s">
        <v>218</v>
      </c>
      <c r="D18" s="112" t="s">
        <v>219</v>
      </c>
      <c r="E18" s="109" t="s">
        <v>213</v>
      </c>
      <c r="F18" s="109" t="s">
        <v>220</v>
      </c>
      <c r="G18" s="110" t="s">
        <v>215</v>
      </c>
      <c r="H18" s="98">
        <v>2</v>
      </c>
      <c r="I18" s="98"/>
      <c r="J18" s="97"/>
      <c r="K18" s="97"/>
    </row>
    <row r="19" spans="1:11" s="99" customFormat="1" ht="22.7" customHeight="1">
      <c r="A19" s="96">
        <v>12</v>
      </c>
      <c r="B19" s="61" t="s">
        <v>155</v>
      </c>
      <c r="C19" s="111" t="s">
        <v>221</v>
      </c>
      <c r="D19" s="112" t="s">
        <v>222</v>
      </c>
      <c r="E19" s="109" t="s">
        <v>46</v>
      </c>
      <c r="F19" s="109" t="s">
        <v>223</v>
      </c>
      <c r="G19" s="110" t="s">
        <v>224</v>
      </c>
      <c r="H19" s="98"/>
      <c r="I19" s="98">
        <v>1</v>
      </c>
      <c r="J19" s="97"/>
      <c r="K19" s="97"/>
    </row>
    <row r="20" spans="1:11" s="99" customFormat="1" ht="22.7" customHeight="1">
      <c r="A20" s="96">
        <v>13</v>
      </c>
      <c r="B20" s="61" t="s">
        <v>146</v>
      </c>
      <c r="C20" s="111" t="s">
        <v>225</v>
      </c>
      <c r="D20" s="112" t="s">
        <v>226</v>
      </c>
      <c r="E20" s="109" t="s">
        <v>56</v>
      </c>
      <c r="F20" s="109" t="s">
        <v>227</v>
      </c>
      <c r="G20" s="110" t="s">
        <v>228</v>
      </c>
      <c r="H20" s="98">
        <v>3</v>
      </c>
      <c r="I20" s="98"/>
      <c r="J20" s="97"/>
      <c r="K20" s="97"/>
    </row>
    <row r="21" spans="1:11" s="99" customFormat="1" ht="22.7" customHeight="1">
      <c r="A21" s="96">
        <v>14</v>
      </c>
      <c r="B21" s="61" t="s">
        <v>147</v>
      </c>
      <c r="C21" s="111" t="s">
        <v>229</v>
      </c>
      <c r="D21" s="112" t="s">
        <v>230</v>
      </c>
      <c r="E21" s="109" t="s">
        <v>56</v>
      </c>
      <c r="F21" s="109" t="s">
        <v>227</v>
      </c>
      <c r="G21" s="110" t="s">
        <v>228</v>
      </c>
      <c r="H21" s="98">
        <v>3</v>
      </c>
      <c r="I21" s="98"/>
      <c r="J21" s="97"/>
      <c r="K21" s="97"/>
    </row>
    <row r="22" spans="1:11" s="99" customFormat="1" ht="22.7" customHeight="1">
      <c r="A22" s="96">
        <v>15</v>
      </c>
      <c r="B22" s="61" t="s">
        <v>149</v>
      </c>
      <c r="C22" s="111" t="s">
        <v>231</v>
      </c>
      <c r="D22" s="112" t="s">
        <v>232</v>
      </c>
      <c r="E22" s="109" t="s">
        <v>56</v>
      </c>
      <c r="F22" s="109" t="s">
        <v>227</v>
      </c>
      <c r="G22" s="110" t="s">
        <v>228</v>
      </c>
      <c r="H22" s="98">
        <v>3</v>
      </c>
      <c r="I22" s="98"/>
      <c r="J22" s="97"/>
      <c r="K22" s="97"/>
    </row>
    <row r="23" spans="1:11" s="99" customFormat="1" ht="22.7" customHeight="1">
      <c r="A23" s="96">
        <v>16</v>
      </c>
      <c r="B23" s="61" t="s">
        <v>130</v>
      </c>
      <c r="C23" s="111" t="s">
        <v>233</v>
      </c>
      <c r="D23" s="112" t="s">
        <v>234</v>
      </c>
      <c r="E23" s="109" t="s">
        <v>235</v>
      </c>
      <c r="F23" s="109" t="s">
        <v>207</v>
      </c>
      <c r="G23" s="110" t="s">
        <v>228</v>
      </c>
      <c r="H23" s="98">
        <v>3</v>
      </c>
      <c r="I23" s="98"/>
      <c r="J23" s="97"/>
      <c r="K23" s="97"/>
    </row>
    <row r="24" spans="1:11" s="99" customFormat="1" ht="22.7" customHeight="1">
      <c r="A24" s="96">
        <v>17</v>
      </c>
      <c r="B24" s="61" t="s">
        <v>236</v>
      </c>
      <c r="C24" s="111" t="s">
        <v>237</v>
      </c>
      <c r="D24" s="112" t="s">
        <v>238</v>
      </c>
      <c r="E24" s="109" t="s">
        <v>235</v>
      </c>
      <c r="F24" s="109" t="s">
        <v>207</v>
      </c>
      <c r="G24" s="110" t="s">
        <v>228</v>
      </c>
      <c r="H24" s="98">
        <v>3</v>
      </c>
      <c r="I24" s="98"/>
      <c r="J24" s="97"/>
      <c r="K24" s="97"/>
    </row>
    <row r="25" spans="1:11" s="99" customFormat="1" ht="22.7" customHeight="1">
      <c r="A25" s="96">
        <v>18</v>
      </c>
      <c r="B25" s="61" t="s">
        <v>153</v>
      </c>
      <c r="C25" s="111" t="s">
        <v>239</v>
      </c>
      <c r="D25" s="112" t="s">
        <v>234</v>
      </c>
      <c r="E25" s="109" t="s">
        <v>133</v>
      </c>
      <c r="F25" s="109" t="s">
        <v>207</v>
      </c>
      <c r="G25" s="110" t="s">
        <v>228</v>
      </c>
      <c r="H25" s="98">
        <v>3</v>
      </c>
      <c r="I25" s="98"/>
      <c r="J25" s="97"/>
      <c r="K25" s="97"/>
    </row>
    <row r="26" spans="1:11" s="99" customFormat="1" ht="22.7" customHeight="1">
      <c r="A26" s="96">
        <v>19</v>
      </c>
      <c r="B26" s="61" t="s">
        <v>240</v>
      </c>
      <c r="C26" s="111" t="s">
        <v>241</v>
      </c>
      <c r="D26" s="112" t="s">
        <v>212</v>
      </c>
      <c r="E26" s="109" t="s">
        <v>235</v>
      </c>
      <c r="F26" s="109" t="s">
        <v>242</v>
      </c>
      <c r="G26" s="110" t="s">
        <v>228</v>
      </c>
      <c r="H26" s="98">
        <v>3</v>
      </c>
      <c r="I26" s="98"/>
      <c r="J26" s="97"/>
      <c r="K26" s="97"/>
    </row>
    <row r="27" spans="1:11" s="99" customFormat="1" ht="22.7" customHeight="1">
      <c r="A27" s="96">
        <v>20</v>
      </c>
      <c r="B27" s="61" t="s">
        <v>178</v>
      </c>
      <c r="C27" s="111" t="s">
        <v>243</v>
      </c>
      <c r="D27" s="112" t="s">
        <v>197</v>
      </c>
      <c r="E27" s="109" t="s">
        <v>0</v>
      </c>
      <c r="F27" s="109" t="s">
        <v>244</v>
      </c>
      <c r="G27" s="110" t="s">
        <v>228</v>
      </c>
      <c r="H27" s="98">
        <v>3</v>
      </c>
      <c r="I27" s="98"/>
      <c r="J27" s="97"/>
      <c r="K27" s="97"/>
    </row>
    <row r="28" spans="1:11" s="99" customFormat="1" ht="22.7" customHeight="1">
      <c r="A28" s="96">
        <v>21</v>
      </c>
      <c r="B28" s="61">
        <v>14000872</v>
      </c>
      <c r="C28" s="111" t="s">
        <v>245</v>
      </c>
      <c r="D28" s="112" t="s">
        <v>246</v>
      </c>
      <c r="E28" s="109" t="s">
        <v>102</v>
      </c>
      <c r="F28" s="109" t="s">
        <v>244</v>
      </c>
      <c r="G28" s="110" t="s">
        <v>228</v>
      </c>
      <c r="H28" s="98">
        <v>3</v>
      </c>
      <c r="I28" s="98"/>
      <c r="J28" s="97"/>
      <c r="K28" s="97"/>
    </row>
    <row r="29" spans="1:11" s="99" customFormat="1" ht="22.7" customHeight="1">
      <c r="A29" s="96">
        <v>22</v>
      </c>
      <c r="B29" s="61" t="s">
        <v>103</v>
      </c>
      <c r="C29" s="111" t="s">
        <v>247</v>
      </c>
      <c r="D29" s="112" t="s">
        <v>248</v>
      </c>
      <c r="E29" s="109" t="s">
        <v>102</v>
      </c>
      <c r="F29" s="109" t="s">
        <v>244</v>
      </c>
      <c r="G29" s="110" t="s">
        <v>228</v>
      </c>
      <c r="H29" s="98">
        <v>3</v>
      </c>
      <c r="I29" s="98"/>
      <c r="J29" s="97"/>
      <c r="K29" s="97"/>
    </row>
    <row r="30" spans="1:11" s="99" customFormat="1" ht="22.7" customHeight="1">
      <c r="A30" s="96">
        <v>23</v>
      </c>
      <c r="B30" s="61">
        <v>14000914</v>
      </c>
      <c r="C30" s="111" t="s">
        <v>249</v>
      </c>
      <c r="D30" s="112" t="s">
        <v>250</v>
      </c>
      <c r="E30" s="109" t="s">
        <v>102</v>
      </c>
      <c r="F30" s="109" t="s">
        <v>244</v>
      </c>
      <c r="G30" s="110" t="s">
        <v>228</v>
      </c>
      <c r="H30" s="98">
        <v>3</v>
      </c>
      <c r="I30" s="98"/>
      <c r="J30" s="97"/>
      <c r="K30" s="97"/>
    </row>
    <row r="31" spans="1:11" s="99" customFormat="1" ht="22.7" customHeight="1">
      <c r="A31" s="96">
        <v>24</v>
      </c>
      <c r="B31" s="61" t="s">
        <v>251</v>
      </c>
      <c r="C31" s="111" t="s">
        <v>252</v>
      </c>
      <c r="D31" s="112" t="s">
        <v>253</v>
      </c>
      <c r="E31" s="109" t="s">
        <v>104</v>
      </c>
      <c r="F31" s="109" t="s">
        <v>244</v>
      </c>
      <c r="G31" s="110" t="s">
        <v>228</v>
      </c>
      <c r="H31" s="98">
        <v>3</v>
      </c>
      <c r="I31" s="98"/>
      <c r="J31" s="97"/>
      <c r="K31" s="97"/>
    </row>
    <row r="32" spans="1:11" s="99" customFormat="1" ht="22.7" customHeight="1">
      <c r="A32" s="96">
        <v>25</v>
      </c>
      <c r="B32" s="109" t="s">
        <v>104</v>
      </c>
      <c r="C32" s="111" t="s">
        <v>254</v>
      </c>
      <c r="D32" s="112" t="s">
        <v>212</v>
      </c>
      <c r="E32" s="109" t="s">
        <v>104</v>
      </c>
      <c r="F32" s="109" t="s">
        <v>244</v>
      </c>
      <c r="G32" s="110" t="s">
        <v>228</v>
      </c>
      <c r="H32" s="98">
        <v>3</v>
      </c>
      <c r="I32" s="98"/>
      <c r="J32" s="97"/>
      <c r="K32" s="97"/>
    </row>
    <row r="33" spans="1:11" s="99" customFormat="1" ht="22.7" customHeight="1">
      <c r="A33" s="96">
        <v>26</v>
      </c>
      <c r="B33" s="109" t="s">
        <v>107</v>
      </c>
      <c r="C33" s="111" t="s">
        <v>255</v>
      </c>
      <c r="D33" s="112" t="s">
        <v>256</v>
      </c>
      <c r="E33" s="109" t="s">
        <v>107</v>
      </c>
      <c r="F33" s="109" t="s">
        <v>257</v>
      </c>
      <c r="G33" s="110" t="s">
        <v>228</v>
      </c>
      <c r="H33" s="98">
        <v>3</v>
      </c>
      <c r="I33" s="98"/>
      <c r="J33" s="97"/>
      <c r="K33" s="97"/>
    </row>
    <row r="34" spans="1:11" s="99" customFormat="1" ht="22.7" customHeight="1">
      <c r="A34" s="96">
        <v>27</v>
      </c>
      <c r="B34" s="109" t="s">
        <v>107</v>
      </c>
      <c r="C34" s="111" t="s">
        <v>258</v>
      </c>
      <c r="D34" s="112" t="s">
        <v>259</v>
      </c>
      <c r="E34" s="109" t="s">
        <v>107</v>
      </c>
      <c r="F34" s="109" t="s">
        <v>260</v>
      </c>
      <c r="G34" s="110" t="s">
        <v>261</v>
      </c>
      <c r="H34" s="98">
        <v>2</v>
      </c>
      <c r="I34" s="98"/>
      <c r="J34" s="97"/>
      <c r="K34" s="97"/>
    </row>
    <row r="35" spans="1:11" s="99" customFormat="1" ht="22.7" customHeight="1">
      <c r="A35" s="96">
        <v>28</v>
      </c>
      <c r="B35" s="109" t="s">
        <v>107</v>
      </c>
      <c r="C35" s="111" t="s">
        <v>255</v>
      </c>
      <c r="D35" s="112" t="s">
        <v>256</v>
      </c>
      <c r="E35" s="109" t="s">
        <v>107</v>
      </c>
      <c r="F35" s="109" t="s">
        <v>260</v>
      </c>
      <c r="G35" s="110" t="s">
        <v>261</v>
      </c>
      <c r="H35" s="98">
        <v>2</v>
      </c>
      <c r="I35" s="98"/>
      <c r="J35" s="97"/>
      <c r="K35" s="97"/>
    </row>
    <row r="36" spans="1:11" s="99" customFormat="1" ht="22.7" customHeight="1">
      <c r="A36" s="96">
        <v>29</v>
      </c>
      <c r="B36" s="61" t="s">
        <v>148</v>
      </c>
      <c r="C36" s="111" t="s">
        <v>262</v>
      </c>
      <c r="D36" s="112" t="s">
        <v>263</v>
      </c>
      <c r="E36" s="109" t="s">
        <v>56</v>
      </c>
      <c r="F36" s="109" t="s">
        <v>192</v>
      </c>
      <c r="G36" s="110" t="s">
        <v>261</v>
      </c>
      <c r="H36" s="98">
        <v>2</v>
      </c>
      <c r="I36" s="98"/>
      <c r="J36" s="97"/>
      <c r="K36" s="97"/>
    </row>
    <row r="37" spans="1:11" s="99" customFormat="1" ht="22.7" customHeight="1">
      <c r="A37" s="96">
        <v>30</v>
      </c>
      <c r="B37" s="61">
        <v>14000736</v>
      </c>
      <c r="C37" s="111" t="s">
        <v>264</v>
      </c>
      <c r="D37" s="112" t="s">
        <v>265</v>
      </c>
      <c r="E37" s="109" t="s">
        <v>0</v>
      </c>
      <c r="F37" s="109" t="s">
        <v>192</v>
      </c>
      <c r="G37" s="110" t="s">
        <v>261</v>
      </c>
      <c r="H37" s="98">
        <v>2</v>
      </c>
      <c r="I37" s="98"/>
      <c r="J37" s="97"/>
      <c r="K37" s="97"/>
    </row>
    <row r="38" spans="1:11" s="99" customFormat="1" ht="22.7" customHeight="1">
      <c r="A38" s="96">
        <v>31</v>
      </c>
      <c r="B38" s="61" t="s">
        <v>52</v>
      </c>
      <c r="C38" s="111" t="s">
        <v>266</v>
      </c>
      <c r="D38" s="112" t="s">
        <v>267</v>
      </c>
      <c r="E38" s="109" t="s">
        <v>0</v>
      </c>
      <c r="F38" s="109" t="s">
        <v>192</v>
      </c>
      <c r="G38" s="110" t="s">
        <v>261</v>
      </c>
      <c r="H38" s="98">
        <v>2</v>
      </c>
      <c r="I38" s="98"/>
      <c r="J38" s="97"/>
      <c r="K38" s="97"/>
    </row>
    <row r="39" spans="1:11" s="99" customFormat="1" ht="22.7" customHeight="1">
      <c r="A39" s="96">
        <v>32</v>
      </c>
      <c r="B39" s="61">
        <v>14000904</v>
      </c>
      <c r="C39" s="111" t="s">
        <v>268</v>
      </c>
      <c r="D39" s="112" t="s">
        <v>269</v>
      </c>
      <c r="E39" s="109" t="s">
        <v>102</v>
      </c>
      <c r="F39" s="109" t="s">
        <v>270</v>
      </c>
      <c r="G39" s="110" t="s">
        <v>261</v>
      </c>
      <c r="H39" s="98">
        <v>2</v>
      </c>
      <c r="I39" s="98"/>
      <c r="J39" s="97"/>
      <c r="K39" s="97"/>
    </row>
    <row r="40" spans="1:11" s="99" customFormat="1" ht="22.7" customHeight="1">
      <c r="A40" s="96">
        <v>33</v>
      </c>
      <c r="B40" s="61" t="s">
        <v>54</v>
      </c>
      <c r="C40" s="111" t="s">
        <v>271</v>
      </c>
      <c r="D40" s="112" t="s">
        <v>272</v>
      </c>
      <c r="E40" s="109" t="s">
        <v>0</v>
      </c>
      <c r="F40" s="109" t="s">
        <v>273</v>
      </c>
      <c r="G40" s="110" t="s">
        <v>261</v>
      </c>
      <c r="H40" s="98">
        <v>2</v>
      </c>
      <c r="I40" s="98"/>
      <c r="J40" s="97"/>
      <c r="K40" s="97"/>
    </row>
    <row r="41" spans="1:11" s="99" customFormat="1" ht="22.7" customHeight="1">
      <c r="A41" s="96">
        <v>34</v>
      </c>
      <c r="B41" s="109" t="s">
        <v>0</v>
      </c>
      <c r="C41" s="111" t="s">
        <v>274</v>
      </c>
      <c r="D41" s="112" t="s">
        <v>275</v>
      </c>
      <c r="E41" s="109" t="s">
        <v>0</v>
      </c>
      <c r="F41" s="109" t="s">
        <v>273</v>
      </c>
      <c r="G41" s="110" t="s">
        <v>261</v>
      </c>
      <c r="H41" s="98">
        <v>2</v>
      </c>
      <c r="I41" s="98"/>
      <c r="J41" s="97"/>
      <c r="K41" s="97"/>
    </row>
    <row r="42" spans="1:11" s="99" customFormat="1" ht="22.7" customHeight="1">
      <c r="A42" s="96">
        <v>35</v>
      </c>
      <c r="B42" s="61" t="s">
        <v>53</v>
      </c>
      <c r="C42" s="111" t="s">
        <v>276</v>
      </c>
      <c r="D42" s="112" t="s">
        <v>277</v>
      </c>
      <c r="E42" s="109" t="s">
        <v>0</v>
      </c>
      <c r="F42" s="109" t="s">
        <v>201</v>
      </c>
      <c r="G42" s="110" t="s">
        <v>261</v>
      </c>
      <c r="H42" s="98">
        <v>2</v>
      </c>
      <c r="I42" s="98"/>
      <c r="J42" s="97"/>
      <c r="K42" s="97"/>
    </row>
    <row r="43" spans="1:11" s="99" customFormat="1" ht="22.7" customHeight="1">
      <c r="A43" s="96">
        <v>36</v>
      </c>
      <c r="B43" s="61" t="s">
        <v>89</v>
      </c>
      <c r="C43" s="111" t="s">
        <v>278</v>
      </c>
      <c r="D43" s="112" t="s">
        <v>279</v>
      </c>
      <c r="E43" s="109" t="s">
        <v>88</v>
      </c>
      <c r="F43" s="109" t="s">
        <v>280</v>
      </c>
      <c r="G43" s="110" t="s">
        <v>261</v>
      </c>
      <c r="H43" s="98">
        <v>2</v>
      </c>
      <c r="I43" s="98"/>
      <c r="J43" s="97"/>
      <c r="K43" s="97"/>
    </row>
    <row r="44" spans="1:11" s="99" customFormat="1" ht="22.7" customHeight="1">
      <c r="A44" s="96">
        <v>37</v>
      </c>
      <c r="B44" s="61">
        <v>14000579</v>
      </c>
      <c r="C44" s="111" t="s">
        <v>281</v>
      </c>
      <c r="D44" s="112" t="s">
        <v>282</v>
      </c>
      <c r="E44" s="109" t="s">
        <v>88</v>
      </c>
      <c r="F44" s="109" t="s">
        <v>283</v>
      </c>
      <c r="G44" s="110" t="s">
        <v>261</v>
      </c>
      <c r="H44" s="98">
        <v>2</v>
      </c>
      <c r="I44" s="98"/>
      <c r="J44" s="97"/>
      <c r="K44" s="97"/>
    </row>
    <row r="45" spans="1:11" s="99" customFormat="1" ht="22.7" customHeight="1">
      <c r="A45" s="96">
        <v>38</v>
      </c>
      <c r="B45" s="61" t="s">
        <v>140</v>
      </c>
      <c r="C45" s="111" t="s">
        <v>284</v>
      </c>
      <c r="D45" s="112" t="s">
        <v>285</v>
      </c>
      <c r="E45" s="109" t="s">
        <v>111</v>
      </c>
      <c r="F45" s="109" t="s">
        <v>286</v>
      </c>
      <c r="G45" s="110" t="s">
        <v>261</v>
      </c>
      <c r="H45" s="98">
        <v>2</v>
      </c>
      <c r="I45" s="98"/>
      <c r="J45" s="97"/>
      <c r="K45" s="97"/>
    </row>
    <row r="46" spans="1:11" s="99" customFormat="1" ht="22.7" customHeight="1">
      <c r="A46" s="96">
        <v>39</v>
      </c>
      <c r="B46" s="61" t="s">
        <v>91</v>
      </c>
      <c r="C46" s="111" t="s">
        <v>287</v>
      </c>
      <c r="D46" s="112" t="s">
        <v>288</v>
      </c>
      <c r="E46" s="109" t="s">
        <v>88</v>
      </c>
      <c r="F46" s="109" t="s">
        <v>289</v>
      </c>
      <c r="G46" s="110" t="s">
        <v>261</v>
      </c>
      <c r="H46" s="98">
        <v>2</v>
      </c>
      <c r="I46" s="98"/>
      <c r="J46" s="97"/>
      <c r="K46" s="97"/>
    </row>
    <row r="47" spans="1:11" s="99" customFormat="1" ht="22.7" customHeight="1">
      <c r="A47" s="96">
        <v>40</v>
      </c>
      <c r="B47" s="61">
        <v>14000585</v>
      </c>
      <c r="C47" s="111" t="s">
        <v>290</v>
      </c>
      <c r="D47" s="112" t="s">
        <v>291</v>
      </c>
      <c r="E47" s="109" t="s">
        <v>88</v>
      </c>
      <c r="F47" s="109" t="s">
        <v>289</v>
      </c>
      <c r="G47" s="110" t="s">
        <v>261</v>
      </c>
      <c r="H47" s="98">
        <v>2</v>
      </c>
      <c r="I47" s="98"/>
      <c r="J47" s="97"/>
      <c r="K47" s="97"/>
    </row>
    <row r="48" spans="1:11" s="99" customFormat="1" ht="22.7" customHeight="1">
      <c r="A48" s="96">
        <v>41</v>
      </c>
      <c r="B48" s="61" t="s">
        <v>157</v>
      </c>
      <c r="C48" s="111" t="s">
        <v>292</v>
      </c>
      <c r="D48" s="112" t="s">
        <v>293</v>
      </c>
      <c r="E48" s="109" t="s">
        <v>51</v>
      </c>
      <c r="F48" s="109" t="s">
        <v>294</v>
      </c>
      <c r="G48" s="110" t="s">
        <v>261</v>
      </c>
      <c r="H48" s="98">
        <v>2</v>
      </c>
      <c r="I48" s="98"/>
      <c r="J48" s="97"/>
      <c r="K48" s="97"/>
    </row>
    <row r="49" spans="1:11" s="99" customFormat="1" ht="22.7" customHeight="1">
      <c r="A49" s="96">
        <v>42</v>
      </c>
      <c r="B49" s="61" t="s">
        <v>158</v>
      </c>
      <c r="C49" s="111" t="s">
        <v>295</v>
      </c>
      <c r="D49" s="112" t="s">
        <v>296</v>
      </c>
      <c r="E49" s="109" t="s">
        <v>51</v>
      </c>
      <c r="F49" s="109" t="s">
        <v>294</v>
      </c>
      <c r="G49" s="110" t="s">
        <v>261</v>
      </c>
      <c r="H49" s="98">
        <v>2</v>
      </c>
      <c r="I49" s="98"/>
      <c r="J49" s="97"/>
      <c r="K49" s="97"/>
    </row>
    <row r="50" spans="1:11" s="99" customFormat="1" ht="22.7" customHeight="1">
      <c r="A50" s="96">
        <v>43</v>
      </c>
      <c r="B50" s="109" t="s">
        <v>104</v>
      </c>
      <c r="C50" s="111" t="s">
        <v>249</v>
      </c>
      <c r="D50" s="112" t="s">
        <v>297</v>
      </c>
      <c r="E50" s="109" t="s">
        <v>104</v>
      </c>
      <c r="F50" s="109" t="s">
        <v>207</v>
      </c>
      <c r="G50" s="110" t="s">
        <v>261</v>
      </c>
      <c r="H50" s="98">
        <v>2</v>
      </c>
      <c r="I50" s="98"/>
      <c r="J50" s="97"/>
      <c r="K50" s="97"/>
    </row>
    <row r="51" spans="1:11" s="99" customFormat="1" ht="22.7" customHeight="1">
      <c r="A51" s="96">
        <v>44</v>
      </c>
      <c r="B51" s="61" t="s">
        <v>105</v>
      </c>
      <c r="C51" s="111" t="s">
        <v>298</v>
      </c>
      <c r="D51" s="112" t="s">
        <v>299</v>
      </c>
      <c r="E51" s="109" t="s">
        <v>104</v>
      </c>
      <c r="F51" s="109" t="s">
        <v>207</v>
      </c>
      <c r="G51" s="110" t="s">
        <v>261</v>
      </c>
      <c r="H51" s="98">
        <v>2</v>
      </c>
      <c r="I51" s="98"/>
      <c r="J51" s="97"/>
      <c r="K51" s="97"/>
    </row>
    <row r="52" spans="1:11" s="99" customFormat="1" ht="22.7" customHeight="1">
      <c r="A52" s="96">
        <v>45</v>
      </c>
      <c r="B52" s="61" t="s">
        <v>300</v>
      </c>
      <c r="C52" s="111" t="s">
        <v>301</v>
      </c>
      <c r="D52" s="112" t="s">
        <v>269</v>
      </c>
      <c r="E52" s="109" t="s">
        <v>104</v>
      </c>
      <c r="F52" s="109" t="s">
        <v>207</v>
      </c>
      <c r="G52" s="110" t="s">
        <v>261</v>
      </c>
      <c r="H52" s="98">
        <v>2</v>
      </c>
      <c r="I52" s="98"/>
      <c r="J52" s="97"/>
      <c r="K52" s="97"/>
    </row>
    <row r="53" spans="1:11" s="99" customFormat="1" ht="22.7" customHeight="1">
      <c r="A53" s="96">
        <v>46</v>
      </c>
      <c r="B53" s="109" t="s">
        <v>104</v>
      </c>
      <c r="C53" s="111" t="s">
        <v>254</v>
      </c>
      <c r="D53" s="112" t="s">
        <v>212</v>
      </c>
      <c r="E53" s="109" t="s">
        <v>104</v>
      </c>
      <c r="F53" s="109" t="s">
        <v>207</v>
      </c>
      <c r="G53" s="110" t="s">
        <v>261</v>
      </c>
      <c r="H53" s="98">
        <v>2</v>
      </c>
      <c r="I53" s="98"/>
      <c r="J53" s="97"/>
      <c r="K53" s="97"/>
    </row>
    <row r="54" spans="1:11" s="99" customFormat="1" ht="22.7" customHeight="1">
      <c r="A54" s="96">
        <v>47</v>
      </c>
      <c r="B54" s="61" t="s">
        <v>106</v>
      </c>
      <c r="C54" s="111" t="s">
        <v>302</v>
      </c>
      <c r="D54" s="112" t="s">
        <v>303</v>
      </c>
      <c r="E54" s="109" t="s">
        <v>104</v>
      </c>
      <c r="F54" s="109" t="s">
        <v>207</v>
      </c>
      <c r="G54" s="110" t="s">
        <v>261</v>
      </c>
      <c r="H54" s="98">
        <v>2</v>
      </c>
      <c r="I54" s="98"/>
      <c r="J54" s="97"/>
      <c r="K54" s="97"/>
    </row>
    <row r="55" spans="1:11" s="99" customFormat="1" ht="22.7" customHeight="1">
      <c r="A55" s="96">
        <v>48</v>
      </c>
      <c r="B55" s="109" t="s">
        <v>104</v>
      </c>
      <c r="C55" s="111" t="s">
        <v>304</v>
      </c>
      <c r="D55" s="112" t="s">
        <v>305</v>
      </c>
      <c r="E55" s="109" t="s">
        <v>104</v>
      </c>
      <c r="F55" s="109" t="s">
        <v>207</v>
      </c>
      <c r="G55" s="110" t="s">
        <v>261</v>
      </c>
      <c r="H55" s="98">
        <v>2</v>
      </c>
      <c r="I55" s="98"/>
      <c r="J55" s="97"/>
      <c r="K55" s="97"/>
    </row>
    <row r="56" spans="1:11" s="99" customFormat="1" ht="22.7" customHeight="1">
      <c r="A56" s="96">
        <v>49</v>
      </c>
      <c r="B56" s="61" t="s">
        <v>103</v>
      </c>
      <c r="C56" s="111" t="s">
        <v>247</v>
      </c>
      <c r="D56" s="112" t="s">
        <v>248</v>
      </c>
      <c r="E56" s="109" t="s">
        <v>102</v>
      </c>
      <c r="F56" s="109" t="s">
        <v>244</v>
      </c>
      <c r="G56" s="110" t="s">
        <v>261</v>
      </c>
      <c r="H56" s="98">
        <v>2</v>
      </c>
      <c r="I56" s="98"/>
      <c r="J56" s="97"/>
      <c r="K56" s="97"/>
    </row>
    <row r="57" spans="1:11" s="99" customFormat="1" ht="22.7" customHeight="1">
      <c r="A57" s="96">
        <v>50</v>
      </c>
      <c r="B57" s="61" t="s">
        <v>306</v>
      </c>
      <c r="C57" s="111" t="s">
        <v>208</v>
      </c>
      <c r="D57" s="112" t="s">
        <v>307</v>
      </c>
      <c r="E57" s="109" t="s">
        <v>308</v>
      </c>
      <c r="F57" s="109" t="s">
        <v>257</v>
      </c>
      <c r="G57" s="110" t="s">
        <v>261</v>
      </c>
      <c r="H57" s="98">
        <v>2</v>
      </c>
      <c r="I57" s="98"/>
      <c r="J57" s="97"/>
      <c r="K57" s="97"/>
    </row>
    <row r="58" spans="1:11" s="99" customFormat="1" ht="22.7" customHeight="1">
      <c r="A58" s="96">
        <v>51</v>
      </c>
      <c r="B58" s="61">
        <v>14000681</v>
      </c>
      <c r="C58" s="111" t="s">
        <v>309</v>
      </c>
      <c r="D58" s="112" t="s">
        <v>310</v>
      </c>
      <c r="E58" s="109" t="s">
        <v>101</v>
      </c>
      <c r="F58" s="109" t="s">
        <v>257</v>
      </c>
      <c r="G58" s="110" t="s">
        <v>261</v>
      </c>
      <c r="H58" s="98">
        <v>2</v>
      </c>
      <c r="I58" s="98"/>
      <c r="J58" s="97"/>
      <c r="K58" s="97"/>
    </row>
    <row r="59" spans="1:11" s="99" customFormat="1" ht="22.7" customHeight="1">
      <c r="A59" s="96">
        <v>52</v>
      </c>
      <c r="B59" s="61" t="s">
        <v>311</v>
      </c>
      <c r="C59" s="111" t="s">
        <v>312</v>
      </c>
      <c r="D59" s="112" t="s">
        <v>313</v>
      </c>
      <c r="E59" s="109" t="s">
        <v>314</v>
      </c>
      <c r="F59" s="109" t="s">
        <v>315</v>
      </c>
      <c r="G59" s="110" t="s">
        <v>316</v>
      </c>
      <c r="H59" s="98">
        <v>3</v>
      </c>
      <c r="I59" s="98"/>
      <c r="J59" s="97"/>
      <c r="K59" s="97"/>
    </row>
    <row r="60" spans="1:11" s="99" customFormat="1" ht="22.7" customHeight="1">
      <c r="A60" s="96">
        <v>53</v>
      </c>
      <c r="B60" s="61" t="s">
        <v>184</v>
      </c>
      <c r="C60" s="111" t="s">
        <v>229</v>
      </c>
      <c r="D60" s="112" t="s">
        <v>282</v>
      </c>
      <c r="E60" s="109" t="s">
        <v>314</v>
      </c>
      <c r="F60" s="109" t="s">
        <v>286</v>
      </c>
      <c r="G60" s="110" t="s">
        <v>316</v>
      </c>
      <c r="H60" s="98">
        <v>3</v>
      </c>
      <c r="I60" s="98"/>
      <c r="J60" s="97"/>
      <c r="K60" s="97"/>
    </row>
    <row r="61" spans="1:11" s="99" customFormat="1" ht="22.7" customHeight="1">
      <c r="A61" s="96">
        <v>54</v>
      </c>
      <c r="B61" s="61" t="s">
        <v>132</v>
      </c>
      <c r="C61" s="111" t="s">
        <v>278</v>
      </c>
      <c r="D61" s="112" t="s">
        <v>230</v>
      </c>
      <c r="E61" s="109" t="s">
        <v>317</v>
      </c>
      <c r="F61" s="109" t="s">
        <v>289</v>
      </c>
      <c r="G61" s="110" t="s">
        <v>318</v>
      </c>
      <c r="H61" s="98">
        <v>3</v>
      </c>
      <c r="I61" s="98"/>
      <c r="J61" s="97"/>
      <c r="K61" s="97"/>
    </row>
    <row r="62" spans="1:11" s="99" customFormat="1" ht="22.7" customHeight="1">
      <c r="A62" s="96">
        <v>55</v>
      </c>
      <c r="B62" s="61" t="s">
        <v>94</v>
      </c>
      <c r="C62" s="111" t="s">
        <v>319</v>
      </c>
      <c r="D62" s="112" t="s">
        <v>320</v>
      </c>
      <c r="E62" s="109" t="s">
        <v>88</v>
      </c>
      <c r="F62" s="109" t="s">
        <v>315</v>
      </c>
      <c r="G62" s="110" t="s">
        <v>321</v>
      </c>
      <c r="H62" s="98">
        <v>2</v>
      </c>
      <c r="I62" s="98"/>
      <c r="J62" s="97"/>
      <c r="K62" s="97"/>
    </row>
    <row r="63" spans="1:11" s="99" customFormat="1" ht="22.7" customHeight="1">
      <c r="A63" s="96">
        <v>56</v>
      </c>
      <c r="B63" s="61" t="s">
        <v>95</v>
      </c>
      <c r="C63" s="111" t="s">
        <v>322</v>
      </c>
      <c r="D63" s="112" t="s">
        <v>275</v>
      </c>
      <c r="E63" s="109" t="s">
        <v>88</v>
      </c>
      <c r="F63" s="109" t="s">
        <v>315</v>
      </c>
      <c r="G63" s="110" t="s">
        <v>321</v>
      </c>
      <c r="H63" s="98">
        <v>2</v>
      </c>
      <c r="I63" s="98"/>
      <c r="J63" s="97"/>
      <c r="K63" s="97"/>
    </row>
    <row r="64" spans="1:11" s="99" customFormat="1" ht="22.7" customHeight="1">
      <c r="A64" s="96">
        <v>57</v>
      </c>
      <c r="B64" s="61" t="s">
        <v>97</v>
      </c>
      <c r="C64" s="111" t="s">
        <v>312</v>
      </c>
      <c r="D64" s="112" t="s">
        <v>323</v>
      </c>
      <c r="E64" s="109" t="s">
        <v>88</v>
      </c>
      <c r="F64" s="109" t="s">
        <v>315</v>
      </c>
      <c r="G64" s="110" t="s">
        <v>321</v>
      </c>
      <c r="H64" s="98">
        <v>2</v>
      </c>
      <c r="I64" s="98"/>
      <c r="J64" s="97"/>
      <c r="K64" s="97"/>
    </row>
    <row r="65" spans="1:11" s="99" customFormat="1" ht="22.7" customHeight="1">
      <c r="A65" s="96">
        <v>58</v>
      </c>
      <c r="B65" s="61" t="s">
        <v>98</v>
      </c>
      <c r="C65" s="111" t="s">
        <v>324</v>
      </c>
      <c r="D65" s="112" t="s">
        <v>325</v>
      </c>
      <c r="E65" s="109" t="s">
        <v>88</v>
      </c>
      <c r="F65" s="109" t="s">
        <v>315</v>
      </c>
      <c r="G65" s="110" t="s">
        <v>321</v>
      </c>
      <c r="H65" s="98">
        <v>2</v>
      </c>
      <c r="I65" s="98"/>
      <c r="J65" s="97"/>
      <c r="K65" s="97"/>
    </row>
    <row r="66" spans="1:11" s="99" customFormat="1" ht="22.7" customHeight="1">
      <c r="A66" s="96">
        <v>59</v>
      </c>
      <c r="B66" s="61">
        <v>14000579</v>
      </c>
      <c r="C66" s="111" t="s">
        <v>281</v>
      </c>
      <c r="D66" s="112" t="s">
        <v>282</v>
      </c>
      <c r="E66" s="109" t="s">
        <v>88</v>
      </c>
      <c r="F66" s="109" t="s">
        <v>283</v>
      </c>
      <c r="G66" s="110" t="s">
        <v>321</v>
      </c>
      <c r="H66" s="98">
        <v>2</v>
      </c>
      <c r="I66" s="98"/>
      <c r="J66" s="97"/>
      <c r="K66" s="97"/>
    </row>
    <row r="67" spans="1:11" s="99" customFormat="1" ht="22.7" customHeight="1">
      <c r="A67" s="96">
        <v>60</v>
      </c>
      <c r="B67" s="61">
        <v>14000539</v>
      </c>
      <c r="C67" s="111" t="s">
        <v>326</v>
      </c>
      <c r="D67" s="112" t="s">
        <v>327</v>
      </c>
      <c r="E67" s="109" t="s">
        <v>88</v>
      </c>
      <c r="F67" s="109" t="s">
        <v>328</v>
      </c>
      <c r="G67" s="110" t="s">
        <v>321</v>
      </c>
      <c r="H67" s="98">
        <v>2</v>
      </c>
      <c r="I67" s="98"/>
      <c r="J67" s="97"/>
      <c r="K67" s="97"/>
    </row>
    <row r="68" spans="1:11" s="99" customFormat="1" ht="22.7" customHeight="1">
      <c r="A68" s="96">
        <v>61</v>
      </c>
      <c r="B68" s="61">
        <v>14000540</v>
      </c>
      <c r="C68" s="111" t="s">
        <v>329</v>
      </c>
      <c r="D68" s="112" t="s">
        <v>330</v>
      </c>
      <c r="E68" s="109" t="s">
        <v>88</v>
      </c>
      <c r="F68" s="109" t="s">
        <v>328</v>
      </c>
      <c r="G68" s="110" t="s">
        <v>321</v>
      </c>
      <c r="H68" s="98">
        <v>2</v>
      </c>
      <c r="I68" s="98"/>
      <c r="J68" s="97"/>
      <c r="K68" s="97"/>
    </row>
    <row r="69" spans="1:11" s="99" customFormat="1" ht="22.7" customHeight="1">
      <c r="A69" s="96">
        <v>62</v>
      </c>
      <c r="B69" s="109" t="s">
        <v>88</v>
      </c>
      <c r="C69" s="111" t="s">
        <v>331</v>
      </c>
      <c r="D69" s="112" t="s">
        <v>332</v>
      </c>
      <c r="E69" s="109" t="s">
        <v>88</v>
      </c>
      <c r="F69" s="109" t="s">
        <v>328</v>
      </c>
      <c r="G69" s="110" t="s">
        <v>321</v>
      </c>
      <c r="H69" s="98">
        <v>2</v>
      </c>
      <c r="I69" s="98"/>
      <c r="J69" s="97"/>
      <c r="K69" s="97"/>
    </row>
    <row r="70" spans="1:11" s="99" customFormat="1" ht="22.7" customHeight="1">
      <c r="A70" s="96">
        <v>63</v>
      </c>
      <c r="B70" s="61" t="s">
        <v>90</v>
      </c>
      <c r="C70" s="111" t="s">
        <v>333</v>
      </c>
      <c r="D70" s="112" t="s">
        <v>334</v>
      </c>
      <c r="E70" s="109" t="s">
        <v>88</v>
      </c>
      <c r="F70" s="109" t="s">
        <v>328</v>
      </c>
      <c r="G70" s="110" t="s">
        <v>321</v>
      </c>
      <c r="H70" s="98">
        <v>2</v>
      </c>
      <c r="I70" s="98"/>
      <c r="J70" s="97"/>
      <c r="K70" s="97"/>
    </row>
    <row r="71" spans="1:11" s="99" customFormat="1" ht="22.7" customHeight="1">
      <c r="A71" s="96">
        <v>64</v>
      </c>
      <c r="B71" s="61" t="s">
        <v>93</v>
      </c>
      <c r="C71" s="111" t="s">
        <v>335</v>
      </c>
      <c r="D71" s="112" t="s">
        <v>238</v>
      </c>
      <c r="E71" s="109" t="s">
        <v>88</v>
      </c>
      <c r="F71" s="109" t="s">
        <v>328</v>
      </c>
      <c r="G71" s="110" t="s">
        <v>321</v>
      </c>
      <c r="H71" s="98">
        <v>2</v>
      </c>
      <c r="I71" s="98"/>
      <c r="J71" s="97"/>
      <c r="K71" s="97"/>
    </row>
    <row r="72" spans="1:11" s="99" customFormat="1" ht="22.7" customHeight="1">
      <c r="A72" s="96">
        <v>65</v>
      </c>
      <c r="B72" s="61" t="s">
        <v>96</v>
      </c>
      <c r="C72" s="111" t="s">
        <v>336</v>
      </c>
      <c r="D72" s="112" t="s">
        <v>250</v>
      </c>
      <c r="E72" s="109" t="s">
        <v>88</v>
      </c>
      <c r="F72" s="109" t="s">
        <v>328</v>
      </c>
      <c r="G72" s="110" t="s">
        <v>321</v>
      </c>
      <c r="H72" s="98">
        <v>2</v>
      </c>
      <c r="I72" s="98"/>
      <c r="J72" s="97"/>
      <c r="K72" s="97"/>
    </row>
    <row r="73" spans="1:11" s="99" customFormat="1" ht="22.7" customHeight="1">
      <c r="A73" s="96">
        <v>66</v>
      </c>
      <c r="B73" s="61" t="s">
        <v>150</v>
      </c>
      <c r="C73" s="111" t="s">
        <v>337</v>
      </c>
      <c r="D73" s="112" t="s">
        <v>338</v>
      </c>
      <c r="E73" s="109" t="s">
        <v>81</v>
      </c>
      <c r="F73" s="109" t="s">
        <v>201</v>
      </c>
      <c r="G73" s="110" t="s">
        <v>339</v>
      </c>
      <c r="H73" s="98">
        <v>2</v>
      </c>
      <c r="I73" s="98">
        <v>1</v>
      </c>
      <c r="J73" s="97"/>
      <c r="K73" s="97"/>
    </row>
    <row r="74" spans="1:11" s="99" customFormat="1" ht="22.7" customHeight="1">
      <c r="A74" s="96">
        <v>67</v>
      </c>
      <c r="B74" s="61" t="s">
        <v>159</v>
      </c>
      <c r="C74" s="111" t="s">
        <v>340</v>
      </c>
      <c r="D74" s="112" t="s">
        <v>310</v>
      </c>
      <c r="E74" s="109" t="s">
        <v>2</v>
      </c>
      <c r="F74" s="109" t="s">
        <v>220</v>
      </c>
      <c r="G74" s="110" t="s">
        <v>339</v>
      </c>
      <c r="H74" s="98">
        <v>2</v>
      </c>
      <c r="I74" s="98">
        <v>1</v>
      </c>
      <c r="J74" s="97"/>
      <c r="K74" s="97"/>
    </row>
    <row r="75" spans="1:11" s="99" customFormat="1" ht="22.7" customHeight="1">
      <c r="A75" s="96">
        <v>68</v>
      </c>
      <c r="B75" s="61" t="s">
        <v>82</v>
      </c>
      <c r="C75" s="111" t="s">
        <v>341</v>
      </c>
      <c r="D75" s="112" t="s">
        <v>342</v>
      </c>
      <c r="E75" s="109" t="s">
        <v>110</v>
      </c>
      <c r="F75" s="109" t="s">
        <v>220</v>
      </c>
      <c r="G75" s="110" t="s">
        <v>339</v>
      </c>
      <c r="H75" s="98">
        <v>2</v>
      </c>
      <c r="I75" s="98">
        <v>1</v>
      </c>
      <c r="J75" s="97"/>
      <c r="K75" s="97"/>
    </row>
    <row r="76" spans="1:11" s="99" customFormat="1" ht="22.7" customHeight="1">
      <c r="A76" s="96">
        <v>69</v>
      </c>
      <c r="B76" s="61" t="s">
        <v>145</v>
      </c>
      <c r="C76" s="111" t="s">
        <v>233</v>
      </c>
      <c r="D76" s="112" t="s">
        <v>343</v>
      </c>
      <c r="E76" s="109" t="s">
        <v>55</v>
      </c>
      <c r="F76" s="109" t="s">
        <v>280</v>
      </c>
      <c r="G76" s="110" t="s">
        <v>339</v>
      </c>
      <c r="H76" s="98">
        <v>2</v>
      </c>
      <c r="I76" s="98">
        <v>1</v>
      </c>
      <c r="J76" s="97"/>
      <c r="K76" s="97"/>
    </row>
    <row r="77" spans="1:11" s="99" customFormat="1" ht="22.7" customHeight="1">
      <c r="A77" s="96">
        <v>70</v>
      </c>
      <c r="B77" s="61" t="s">
        <v>138</v>
      </c>
      <c r="C77" s="111" t="s">
        <v>186</v>
      </c>
      <c r="D77" s="112" t="s">
        <v>344</v>
      </c>
      <c r="E77" s="109" t="s">
        <v>41</v>
      </c>
      <c r="F77" s="109" t="s">
        <v>315</v>
      </c>
      <c r="G77" s="110" t="s">
        <v>339</v>
      </c>
      <c r="H77" s="98">
        <v>2</v>
      </c>
      <c r="I77" s="98">
        <v>1</v>
      </c>
      <c r="J77" s="97"/>
      <c r="K77" s="97"/>
    </row>
    <row r="78" spans="1:11" s="99" customFormat="1" ht="22.7" customHeight="1">
      <c r="A78" s="96">
        <v>71</v>
      </c>
      <c r="B78" s="61" t="s">
        <v>141</v>
      </c>
      <c r="C78" s="111" t="s">
        <v>258</v>
      </c>
      <c r="D78" s="112" t="s">
        <v>345</v>
      </c>
      <c r="E78" s="109" t="s">
        <v>112</v>
      </c>
      <c r="F78" s="109" t="s">
        <v>346</v>
      </c>
      <c r="G78" s="110" t="s">
        <v>339</v>
      </c>
      <c r="H78" s="98">
        <v>2</v>
      </c>
      <c r="I78" s="98">
        <v>1</v>
      </c>
      <c r="J78" s="97"/>
      <c r="K78" s="97"/>
    </row>
    <row r="79" spans="1:11" s="99" customFormat="1" ht="22.7" customHeight="1">
      <c r="A79" s="96">
        <v>72</v>
      </c>
      <c r="B79" s="61" t="s">
        <v>142</v>
      </c>
      <c r="C79" s="111" t="s">
        <v>347</v>
      </c>
      <c r="D79" s="112" t="s">
        <v>348</v>
      </c>
      <c r="E79" s="109" t="s">
        <v>112</v>
      </c>
      <c r="F79" s="109" t="s">
        <v>346</v>
      </c>
      <c r="G79" s="110" t="s">
        <v>339</v>
      </c>
      <c r="H79" s="98">
        <v>2</v>
      </c>
      <c r="I79" s="98">
        <v>1</v>
      </c>
      <c r="J79" s="97"/>
      <c r="K79" s="97"/>
    </row>
    <row r="80" spans="1:11" s="99" customFormat="1" ht="22.7" customHeight="1">
      <c r="A80" s="96">
        <v>73</v>
      </c>
      <c r="B80" s="61" t="s">
        <v>143</v>
      </c>
      <c r="C80" s="111" t="s">
        <v>349</v>
      </c>
      <c r="D80" s="112" t="s">
        <v>253</v>
      </c>
      <c r="E80" s="109" t="s">
        <v>112</v>
      </c>
      <c r="F80" s="109" t="s">
        <v>346</v>
      </c>
      <c r="G80" s="110" t="s">
        <v>339</v>
      </c>
      <c r="H80" s="98">
        <v>2</v>
      </c>
      <c r="I80" s="98">
        <v>1</v>
      </c>
      <c r="J80" s="97"/>
      <c r="K80" s="97"/>
    </row>
    <row r="81" spans="1:11" s="99" customFormat="1" ht="22.7" customHeight="1">
      <c r="A81" s="96">
        <v>74</v>
      </c>
      <c r="B81" s="61" t="s">
        <v>144</v>
      </c>
      <c r="C81" s="111" t="s">
        <v>350</v>
      </c>
      <c r="D81" s="112" t="s">
        <v>351</v>
      </c>
      <c r="E81" s="109" t="s">
        <v>112</v>
      </c>
      <c r="F81" s="109" t="s">
        <v>346</v>
      </c>
      <c r="G81" s="110" t="s">
        <v>339</v>
      </c>
      <c r="H81" s="98">
        <v>2</v>
      </c>
      <c r="I81" s="98">
        <v>1</v>
      </c>
      <c r="J81" s="97"/>
      <c r="K81" s="97"/>
    </row>
    <row r="82" spans="1:11" s="99" customFormat="1" ht="22.7" customHeight="1">
      <c r="A82" s="96">
        <v>75</v>
      </c>
      <c r="B82" s="61" t="s">
        <v>139</v>
      </c>
      <c r="C82" s="111" t="s">
        <v>352</v>
      </c>
      <c r="D82" s="112" t="s">
        <v>200</v>
      </c>
      <c r="E82" s="109" t="s">
        <v>44</v>
      </c>
      <c r="F82" s="109" t="s">
        <v>328</v>
      </c>
      <c r="G82" s="110" t="s">
        <v>339</v>
      </c>
      <c r="H82" s="98">
        <v>2</v>
      </c>
      <c r="I82" s="98">
        <v>1</v>
      </c>
      <c r="J82" s="97"/>
      <c r="K82" s="97"/>
    </row>
    <row r="83" spans="1:11" s="99" customFormat="1" ht="22.7" customHeight="1">
      <c r="A83" s="96">
        <v>76</v>
      </c>
      <c r="B83" s="61" t="s">
        <v>92</v>
      </c>
      <c r="C83" s="111" t="s">
        <v>353</v>
      </c>
      <c r="D83" s="112" t="s">
        <v>354</v>
      </c>
      <c r="E83" s="109" t="s">
        <v>88</v>
      </c>
      <c r="F83" s="109" t="s">
        <v>328</v>
      </c>
      <c r="G83" s="110" t="s">
        <v>339</v>
      </c>
      <c r="H83" s="98">
        <v>2</v>
      </c>
      <c r="I83" s="98">
        <v>1</v>
      </c>
      <c r="J83" s="97"/>
      <c r="K83" s="97"/>
    </row>
    <row r="84" spans="1:11" s="99" customFormat="1" ht="22.7" customHeight="1">
      <c r="A84" s="96">
        <v>77</v>
      </c>
      <c r="B84" s="61" t="s">
        <v>109</v>
      </c>
      <c r="C84" s="111" t="s">
        <v>194</v>
      </c>
      <c r="D84" s="112" t="s">
        <v>195</v>
      </c>
      <c r="E84" s="109" t="s">
        <v>108</v>
      </c>
      <c r="F84" s="109" t="s">
        <v>328</v>
      </c>
      <c r="G84" s="110" t="s">
        <v>339</v>
      </c>
      <c r="H84" s="98">
        <v>2</v>
      </c>
      <c r="I84" s="98">
        <v>1</v>
      </c>
      <c r="J84" s="97"/>
      <c r="K84" s="97"/>
    </row>
    <row r="85" spans="1:11" s="99" customFormat="1" ht="22.7" customHeight="1">
      <c r="A85" s="96">
        <v>78</v>
      </c>
      <c r="B85" s="109" t="s">
        <v>0</v>
      </c>
      <c r="C85" s="111" t="s">
        <v>274</v>
      </c>
      <c r="D85" s="112" t="s">
        <v>275</v>
      </c>
      <c r="E85" s="109" t="s">
        <v>0</v>
      </c>
      <c r="F85" s="109" t="s">
        <v>355</v>
      </c>
      <c r="G85" s="110" t="s">
        <v>356</v>
      </c>
      <c r="H85" s="98">
        <v>2</v>
      </c>
      <c r="I85" s="98"/>
      <c r="J85" s="97"/>
      <c r="K85" s="97"/>
    </row>
    <row r="86" spans="1:11" s="99" customFormat="1" ht="22.7" customHeight="1">
      <c r="A86" s="96">
        <v>79</v>
      </c>
      <c r="B86" s="61" t="s">
        <v>162</v>
      </c>
      <c r="C86" s="111" t="s">
        <v>202</v>
      </c>
      <c r="D86" s="112" t="s">
        <v>203</v>
      </c>
      <c r="E86" s="109" t="s">
        <v>2</v>
      </c>
      <c r="F86" s="109" t="s">
        <v>204</v>
      </c>
      <c r="G86" s="110" t="s">
        <v>356</v>
      </c>
      <c r="H86" s="98">
        <v>2</v>
      </c>
      <c r="I86" s="98"/>
      <c r="J86" s="97"/>
      <c r="K86" s="97"/>
    </row>
    <row r="87" spans="1:11" s="99" customFormat="1" ht="22.7" customHeight="1">
      <c r="A87" s="96">
        <v>80</v>
      </c>
      <c r="B87" s="61" t="s">
        <v>153</v>
      </c>
      <c r="C87" s="111" t="s">
        <v>239</v>
      </c>
      <c r="D87" s="112" t="s">
        <v>234</v>
      </c>
      <c r="E87" s="109" t="s">
        <v>133</v>
      </c>
      <c r="F87" s="109" t="s">
        <v>270</v>
      </c>
      <c r="G87" s="110" t="s">
        <v>357</v>
      </c>
      <c r="H87" s="98">
        <v>2</v>
      </c>
      <c r="I87" s="98"/>
      <c r="J87" s="97"/>
      <c r="K87" s="97"/>
    </row>
    <row r="88" spans="1:11" s="99" customFormat="1" ht="22.7" customHeight="1">
      <c r="A88" s="96">
        <v>81</v>
      </c>
      <c r="B88" s="61" t="s">
        <v>3</v>
      </c>
      <c r="C88" s="111" t="s">
        <v>358</v>
      </c>
      <c r="D88" s="112" t="s">
        <v>359</v>
      </c>
      <c r="E88" s="109" t="s">
        <v>2</v>
      </c>
      <c r="F88" s="109" t="s">
        <v>270</v>
      </c>
      <c r="G88" s="110" t="s">
        <v>357</v>
      </c>
      <c r="H88" s="98">
        <v>2</v>
      </c>
      <c r="I88" s="98"/>
      <c r="J88" s="97"/>
      <c r="K88" s="97"/>
    </row>
    <row r="89" spans="1:11" s="99" customFormat="1" ht="22.7" customHeight="1">
      <c r="A89" s="96">
        <v>82</v>
      </c>
      <c r="B89" s="61" t="s">
        <v>160</v>
      </c>
      <c r="C89" s="111" t="s">
        <v>360</v>
      </c>
      <c r="D89" s="112" t="s">
        <v>361</v>
      </c>
      <c r="E89" s="109" t="s">
        <v>2</v>
      </c>
      <c r="F89" s="109" t="s">
        <v>270</v>
      </c>
      <c r="G89" s="110" t="s">
        <v>357</v>
      </c>
      <c r="H89" s="98">
        <v>2</v>
      </c>
      <c r="I89" s="98"/>
      <c r="J89" s="97"/>
      <c r="K89" s="97"/>
    </row>
    <row r="90" spans="1:11" s="99" customFormat="1" ht="22.7" customHeight="1">
      <c r="A90" s="96">
        <v>83</v>
      </c>
      <c r="B90" s="61" t="s">
        <v>161</v>
      </c>
      <c r="C90" s="111" t="s">
        <v>362</v>
      </c>
      <c r="D90" s="112" t="s">
        <v>342</v>
      </c>
      <c r="E90" s="109" t="s">
        <v>2</v>
      </c>
      <c r="F90" s="109" t="s">
        <v>270</v>
      </c>
      <c r="G90" s="110" t="s">
        <v>357</v>
      </c>
      <c r="H90" s="98">
        <v>2</v>
      </c>
      <c r="I90" s="98"/>
      <c r="J90" s="97"/>
      <c r="K90" s="97"/>
    </row>
    <row r="91" spans="1:11" s="99" customFormat="1" ht="22.7" customHeight="1">
      <c r="A91" s="96">
        <v>84</v>
      </c>
      <c r="B91" s="61" t="s">
        <v>162</v>
      </c>
      <c r="C91" s="111" t="s">
        <v>202</v>
      </c>
      <c r="D91" s="112" t="s">
        <v>203</v>
      </c>
      <c r="E91" s="109" t="s">
        <v>2</v>
      </c>
      <c r="F91" s="109" t="s">
        <v>270</v>
      </c>
      <c r="G91" s="110" t="s">
        <v>357</v>
      </c>
      <c r="H91" s="98">
        <v>2</v>
      </c>
      <c r="I91" s="98"/>
      <c r="J91" s="97"/>
      <c r="K91" s="97"/>
    </row>
    <row r="92" spans="1:11" s="99" customFormat="1" ht="22.7" customHeight="1">
      <c r="A92" s="96">
        <v>85</v>
      </c>
      <c r="B92" s="61" t="s">
        <v>163</v>
      </c>
      <c r="C92" s="111" t="s">
        <v>302</v>
      </c>
      <c r="D92" s="112" t="s">
        <v>363</v>
      </c>
      <c r="E92" s="109" t="s">
        <v>2</v>
      </c>
      <c r="F92" s="109" t="s">
        <v>270</v>
      </c>
      <c r="G92" s="110" t="s">
        <v>357</v>
      </c>
      <c r="H92" s="98">
        <v>2</v>
      </c>
      <c r="I92" s="98"/>
      <c r="J92" s="97"/>
      <c r="K92" s="97"/>
    </row>
    <row r="93" spans="1:11" s="99" customFormat="1" ht="22.7" customHeight="1">
      <c r="A93" s="96">
        <v>86</v>
      </c>
      <c r="B93" s="109" t="s">
        <v>0</v>
      </c>
      <c r="C93" s="111" t="s">
        <v>274</v>
      </c>
      <c r="D93" s="112" t="s">
        <v>275</v>
      </c>
      <c r="E93" s="109" t="s">
        <v>0</v>
      </c>
      <c r="F93" s="109" t="s">
        <v>355</v>
      </c>
      <c r="G93" s="110" t="s">
        <v>357</v>
      </c>
      <c r="H93" s="98">
        <v>2</v>
      </c>
      <c r="I93" s="98"/>
      <c r="J93" s="97"/>
      <c r="K93" s="97"/>
    </row>
    <row r="94" spans="1:11" s="99" customFormat="1" ht="22.7" customHeight="1">
      <c r="A94" s="96">
        <v>87</v>
      </c>
      <c r="B94" s="61" t="s">
        <v>116</v>
      </c>
      <c r="C94" s="111" t="s">
        <v>364</v>
      </c>
      <c r="D94" s="112" t="s">
        <v>230</v>
      </c>
      <c r="E94" s="109" t="s">
        <v>115</v>
      </c>
      <c r="F94" s="109" t="s">
        <v>201</v>
      </c>
      <c r="G94" s="110" t="s">
        <v>357</v>
      </c>
      <c r="H94" s="98">
        <v>2</v>
      </c>
      <c r="I94" s="98"/>
      <c r="J94" s="97"/>
      <c r="K94" s="97"/>
    </row>
    <row r="95" spans="1:11" s="99" customFormat="1" ht="22.7" customHeight="1">
      <c r="A95" s="96">
        <v>88</v>
      </c>
      <c r="B95" s="61" t="s">
        <v>118</v>
      </c>
      <c r="C95" s="111" t="s">
        <v>365</v>
      </c>
      <c r="D95" s="112" t="s">
        <v>366</v>
      </c>
      <c r="E95" s="109" t="s">
        <v>115</v>
      </c>
      <c r="F95" s="109" t="s">
        <v>201</v>
      </c>
      <c r="G95" s="110" t="s">
        <v>357</v>
      </c>
      <c r="H95" s="98">
        <v>2</v>
      </c>
      <c r="I95" s="98"/>
      <c r="J95" s="97"/>
      <c r="K95" s="97"/>
    </row>
    <row r="96" spans="1:11" s="99" customFormat="1" ht="22.7" customHeight="1">
      <c r="A96" s="96">
        <v>89</v>
      </c>
      <c r="B96" s="61" t="s">
        <v>120</v>
      </c>
      <c r="C96" s="111" t="s">
        <v>367</v>
      </c>
      <c r="D96" s="112" t="s">
        <v>320</v>
      </c>
      <c r="E96" s="109" t="s">
        <v>115</v>
      </c>
      <c r="F96" s="109" t="s">
        <v>201</v>
      </c>
      <c r="G96" s="110" t="s">
        <v>357</v>
      </c>
      <c r="H96" s="98">
        <v>2</v>
      </c>
      <c r="I96" s="98"/>
      <c r="J96" s="97"/>
      <c r="K96" s="97"/>
    </row>
    <row r="97" spans="1:11" s="99" customFormat="1" ht="22.7" customHeight="1">
      <c r="A97" s="96">
        <v>90</v>
      </c>
      <c r="B97" s="61" t="s">
        <v>91</v>
      </c>
      <c r="C97" s="111" t="s">
        <v>287</v>
      </c>
      <c r="D97" s="112" t="s">
        <v>288</v>
      </c>
      <c r="E97" s="109" t="s">
        <v>88</v>
      </c>
      <c r="F97" s="109" t="s">
        <v>289</v>
      </c>
      <c r="G97" s="110" t="s">
        <v>357</v>
      </c>
      <c r="H97" s="98">
        <v>2</v>
      </c>
      <c r="I97" s="98"/>
      <c r="J97" s="97"/>
      <c r="K97" s="97"/>
    </row>
    <row r="98" spans="1:11" s="99" customFormat="1" ht="22.7" customHeight="1">
      <c r="A98" s="96">
        <v>91</v>
      </c>
      <c r="B98" s="61" t="s">
        <v>131</v>
      </c>
      <c r="C98" s="111" t="s">
        <v>326</v>
      </c>
      <c r="D98" s="112" t="s">
        <v>368</v>
      </c>
      <c r="E98" s="109" t="s">
        <v>369</v>
      </c>
      <c r="F98" s="109" t="s">
        <v>328</v>
      </c>
      <c r="G98" s="110" t="s">
        <v>357</v>
      </c>
      <c r="H98" s="98">
        <v>2</v>
      </c>
      <c r="I98" s="98"/>
      <c r="J98" s="97"/>
      <c r="K98" s="97"/>
    </row>
    <row r="99" spans="1:11" s="99" customFormat="1" ht="22.7" customHeight="1">
      <c r="A99" s="96">
        <v>92</v>
      </c>
      <c r="B99" s="61" t="s">
        <v>156</v>
      </c>
      <c r="C99" s="111" t="s">
        <v>370</v>
      </c>
      <c r="D99" s="112" t="s">
        <v>222</v>
      </c>
      <c r="E99" s="109" t="s">
        <v>100</v>
      </c>
      <c r="F99" s="109" t="s">
        <v>242</v>
      </c>
      <c r="G99" s="110" t="s">
        <v>371</v>
      </c>
      <c r="H99" s="98"/>
      <c r="I99" s="98">
        <v>1</v>
      </c>
      <c r="J99" s="97"/>
      <c r="K99" s="97"/>
    </row>
    <row r="100" spans="1:11" s="99" customFormat="1" ht="22.7" customHeight="1">
      <c r="A100" s="96">
        <v>93</v>
      </c>
      <c r="B100" s="61" t="s">
        <v>151</v>
      </c>
      <c r="C100" s="111" t="s">
        <v>186</v>
      </c>
      <c r="D100" s="112" t="s">
        <v>372</v>
      </c>
      <c r="E100" s="109" t="s">
        <v>133</v>
      </c>
      <c r="F100" s="109" t="s">
        <v>373</v>
      </c>
      <c r="G100" s="110" t="s">
        <v>371</v>
      </c>
      <c r="H100" s="98"/>
      <c r="I100" s="98">
        <v>1</v>
      </c>
      <c r="J100" s="97"/>
      <c r="K100" s="97"/>
    </row>
    <row r="101" spans="1:11" s="99" customFormat="1" ht="22.7" customHeight="1">
      <c r="A101" s="96">
        <v>94</v>
      </c>
      <c r="B101" s="61" t="s">
        <v>152</v>
      </c>
      <c r="C101" s="111" t="s">
        <v>186</v>
      </c>
      <c r="D101" s="112" t="s">
        <v>275</v>
      </c>
      <c r="E101" s="109" t="s">
        <v>133</v>
      </c>
      <c r="F101" s="109" t="s">
        <v>373</v>
      </c>
      <c r="G101" s="110" t="s">
        <v>371</v>
      </c>
      <c r="H101" s="98"/>
      <c r="I101" s="98">
        <v>1</v>
      </c>
      <c r="J101" s="97"/>
      <c r="K101" s="97"/>
    </row>
    <row r="102" spans="1:11" s="99" customFormat="1" ht="22.7" customHeight="1">
      <c r="A102" s="96">
        <v>95</v>
      </c>
      <c r="B102" s="109" t="s">
        <v>107</v>
      </c>
      <c r="C102" s="111" t="s">
        <v>258</v>
      </c>
      <c r="D102" s="112" t="s">
        <v>259</v>
      </c>
      <c r="E102" s="109" t="s">
        <v>107</v>
      </c>
      <c r="F102" s="109" t="s">
        <v>260</v>
      </c>
      <c r="G102" s="110" t="s">
        <v>374</v>
      </c>
      <c r="H102" s="98">
        <v>3</v>
      </c>
      <c r="I102" s="98"/>
      <c r="J102" s="97"/>
      <c r="K102" s="97"/>
    </row>
    <row r="103" spans="1:11" s="99" customFormat="1" ht="22.7" customHeight="1">
      <c r="A103" s="96">
        <v>96</v>
      </c>
      <c r="B103" s="109" t="s">
        <v>107</v>
      </c>
      <c r="C103" s="111" t="s">
        <v>255</v>
      </c>
      <c r="D103" s="112" t="s">
        <v>256</v>
      </c>
      <c r="E103" s="109" t="s">
        <v>107</v>
      </c>
      <c r="F103" s="109" t="s">
        <v>260</v>
      </c>
      <c r="G103" s="110" t="s">
        <v>374</v>
      </c>
      <c r="H103" s="98">
        <v>3</v>
      </c>
      <c r="I103" s="98"/>
      <c r="J103" s="97"/>
      <c r="K103" s="97"/>
    </row>
    <row r="104" spans="1:11" s="99" customFormat="1" ht="22.7" customHeight="1">
      <c r="A104" s="96">
        <v>97</v>
      </c>
      <c r="B104" s="61" t="s">
        <v>171</v>
      </c>
      <c r="C104" s="111" t="s">
        <v>375</v>
      </c>
      <c r="D104" s="112" t="s">
        <v>342</v>
      </c>
      <c r="E104" s="109" t="s">
        <v>376</v>
      </c>
      <c r="F104" s="109" t="s">
        <v>355</v>
      </c>
      <c r="G104" s="110" t="s">
        <v>374</v>
      </c>
      <c r="H104" s="98">
        <v>3</v>
      </c>
      <c r="I104" s="98"/>
      <c r="J104" s="97"/>
      <c r="K104" s="97"/>
    </row>
    <row r="105" spans="1:11" s="99" customFormat="1" ht="22.7" customHeight="1">
      <c r="A105" s="96">
        <v>98</v>
      </c>
      <c r="B105" s="61" t="s">
        <v>210</v>
      </c>
      <c r="C105" s="111" t="s">
        <v>211</v>
      </c>
      <c r="D105" s="112" t="s">
        <v>212</v>
      </c>
      <c r="E105" s="109" t="s">
        <v>213</v>
      </c>
      <c r="F105" s="109" t="s">
        <v>214</v>
      </c>
      <c r="G105" s="110" t="s">
        <v>374</v>
      </c>
      <c r="H105" s="98">
        <v>3</v>
      </c>
      <c r="I105" s="98"/>
      <c r="J105" s="97"/>
      <c r="K105" s="97"/>
    </row>
    <row r="106" spans="1:11" s="99" customFormat="1" ht="22.7" customHeight="1">
      <c r="A106" s="96">
        <v>99</v>
      </c>
      <c r="B106" s="61" t="s">
        <v>179</v>
      </c>
      <c r="C106" s="111" t="s">
        <v>377</v>
      </c>
      <c r="D106" s="112" t="s">
        <v>279</v>
      </c>
      <c r="E106" s="109" t="s">
        <v>110</v>
      </c>
      <c r="F106" s="109" t="s">
        <v>214</v>
      </c>
      <c r="G106" s="110" t="s">
        <v>374</v>
      </c>
      <c r="H106" s="98">
        <v>3</v>
      </c>
      <c r="I106" s="98"/>
      <c r="J106" s="97"/>
      <c r="K106" s="97"/>
    </row>
    <row r="107" spans="1:11" s="99" customFormat="1" ht="22.7" customHeight="1">
      <c r="A107" s="96">
        <v>100</v>
      </c>
      <c r="B107" s="61">
        <v>14001181</v>
      </c>
      <c r="C107" s="111" t="s">
        <v>287</v>
      </c>
      <c r="D107" s="112" t="s">
        <v>288</v>
      </c>
      <c r="E107" s="109" t="s">
        <v>110</v>
      </c>
      <c r="F107" s="109" t="s">
        <v>214</v>
      </c>
      <c r="G107" s="110" t="s">
        <v>374</v>
      </c>
      <c r="H107" s="98">
        <v>3</v>
      </c>
      <c r="I107" s="98"/>
      <c r="J107" s="97"/>
      <c r="K107" s="97"/>
    </row>
    <row r="108" spans="1:11" s="99" customFormat="1" ht="22.7" customHeight="1">
      <c r="A108" s="96">
        <v>101</v>
      </c>
      <c r="B108" s="61">
        <v>14000391</v>
      </c>
      <c r="C108" s="111" t="s">
        <v>378</v>
      </c>
      <c r="D108" s="112" t="s">
        <v>379</v>
      </c>
      <c r="E108" s="109" t="s">
        <v>87</v>
      </c>
      <c r="F108" s="109" t="s">
        <v>380</v>
      </c>
      <c r="G108" s="110" t="s">
        <v>374</v>
      </c>
      <c r="H108" s="98">
        <v>3</v>
      </c>
      <c r="I108" s="98"/>
      <c r="J108" s="97"/>
      <c r="K108" s="97"/>
    </row>
    <row r="109" spans="1:11" s="99" customFormat="1" ht="22.7" customHeight="1">
      <c r="A109" s="96">
        <v>102</v>
      </c>
      <c r="B109" s="61">
        <v>14000395</v>
      </c>
      <c r="C109" s="111" t="s">
        <v>381</v>
      </c>
      <c r="D109" s="112" t="s">
        <v>206</v>
      </c>
      <c r="E109" s="109" t="s">
        <v>87</v>
      </c>
      <c r="F109" s="109" t="s">
        <v>380</v>
      </c>
      <c r="G109" s="110" t="s">
        <v>374</v>
      </c>
      <c r="H109" s="98">
        <v>3</v>
      </c>
      <c r="I109" s="98"/>
      <c r="J109" s="97"/>
      <c r="K109" s="97"/>
    </row>
    <row r="110" spans="1:11" s="99" customFormat="1" ht="22.7" customHeight="1">
      <c r="A110" s="96">
        <v>103</v>
      </c>
      <c r="B110" s="109" t="s">
        <v>87</v>
      </c>
      <c r="C110" s="111" t="s">
        <v>382</v>
      </c>
      <c r="D110" s="112" t="s">
        <v>359</v>
      </c>
      <c r="E110" s="109" t="s">
        <v>87</v>
      </c>
      <c r="F110" s="109" t="s">
        <v>380</v>
      </c>
      <c r="G110" s="110" t="s">
        <v>374</v>
      </c>
      <c r="H110" s="98">
        <v>3</v>
      </c>
      <c r="I110" s="98"/>
      <c r="J110" s="97"/>
      <c r="K110" s="97"/>
    </row>
    <row r="111" spans="1:11" s="99" customFormat="1" ht="22.7" customHeight="1">
      <c r="A111" s="96">
        <v>104</v>
      </c>
      <c r="B111" s="61">
        <v>14000415</v>
      </c>
      <c r="C111" s="111" t="s">
        <v>349</v>
      </c>
      <c r="D111" s="112" t="s">
        <v>383</v>
      </c>
      <c r="E111" s="109" t="s">
        <v>87</v>
      </c>
      <c r="F111" s="109" t="s">
        <v>380</v>
      </c>
      <c r="G111" s="110" t="s">
        <v>374</v>
      </c>
      <c r="H111" s="98">
        <v>3</v>
      </c>
      <c r="I111" s="98"/>
      <c r="J111" s="97"/>
      <c r="K111" s="97"/>
    </row>
    <row r="112" spans="1:11" s="99" customFormat="1" ht="22.7" customHeight="1">
      <c r="A112" s="96">
        <v>105</v>
      </c>
      <c r="B112" s="61">
        <v>14001005</v>
      </c>
      <c r="C112" s="111" t="s">
        <v>384</v>
      </c>
      <c r="D112" s="112" t="s">
        <v>385</v>
      </c>
      <c r="E112" s="109" t="s">
        <v>107</v>
      </c>
      <c r="F112" s="109" t="s">
        <v>204</v>
      </c>
      <c r="G112" s="110" t="s">
        <v>374</v>
      </c>
      <c r="H112" s="98">
        <v>3</v>
      </c>
      <c r="I112" s="98"/>
      <c r="J112" s="97"/>
      <c r="K112" s="97"/>
    </row>
    <row r="113" spans="1:11" s="99" customFormat="1" ht="22.7" customHeight="1">
      <c r="A113" s="96">
        <v>106</v>
      </c>
      <c r="B113" s="61">
        <v>14001006</v>
      </c>
      <c r="C113" s="111" t="s">
        <v>336</v>
      </c>
      <c r="D113" s="112" t="s">
        <v>385</v>
      </c>
      <c r="E113" s="109" t="s">
        <v>107</v>
      </c>
      <c r="F113" s="109" t="s">
        <v>204</v>
      </c>
      <c r="G113" s="110" t="s">
        <v>374</v>
      </c>
      <c r="H113" s="98">
        <v>3</v>
      </c>
      <c r="I113" s="98"/>
      <c r="J113" s="97"/>
      <c r="K113" s="97"/>
    </row>
    <row r="114" spans="1:11" s="99" customFormat="1" ht="22.7" customHeight="1">
      <c r="A114" s="96">
        <v>107</v>
      </c>
      <c r="B114" s="61">
        <v>14001021</v>
      </c>
      <c r="C114" s="111" t="s">
        <v>386</v>
      </c>
      <c r="D114" s="112" t="s">
        <v>387</v>
      </c>
      <c r="E114" s="109" t="s">
        <v>107</v>
      </c>
      <c r="F114" s="109" t="s">
        <v>204</v>
      </c>
      <c r="G114" s="110" t="s">
        <v>374</v>
      </c>
      <c r="H114" s="98">
        <v>3</v>
      </c>
      <c r="I114" s="98"/>
      <c r="J114" s="97"/>
      <c r="K114" s="97"/>
    </row>
    <row r="115" spans="1:11" s="99" customFormat="1" ht="22.7" customHeight="1">
      <c r="A115" s="96">
        <v>108</v>
      </c>
      <c r="B115" s="61">
        <v>14001037</v>
      </c>
      <c r="C115" s="111" t="s">
        <v>388</v>
      </c>
      <c r="D115" s="112" t="s">
        <v>389</v>
      </c>
      <c r="E115" s="109" t="s">
        <v>107</v>
      </c>
      <c r="F115" s="109" t="s">
        <v>204</v>
      </c>
      <c r="G115" s="110" t="s">
        <v>374</v>
      </c>
      <c r="H115" s="98">
        <v>3</v>
      </c>
      <c r="I115" s="98"/>
      <c r="J115" s="97"/>
      <c r="K115" s="97"/>
    </row>
    <row r="116" spans="1:11" s="99" customFormat="1" ht="22.7" customHeight="1">
      <c r="A116" s="96">
        <v>109</v>
      </c>
      <c r="B116" s="61" t="s">
        <v>390</v>
      </c>
      <c r="C116" s="111" t="s">
        <v>391</v>
      </c>
      <c r="D116" s="112" t="s">
        <v>238</v>
      </c>
      <c r="E116" s="109" t="s">
        <v>314</v>
      </c>
      <c r="F116" s="109" t="s">
        <v>346</v>
      </c>
      <c r="G116" s="110" t="s">
        <v>374</v>
      </c>
      <c r="H116" s="98">
        <v>3</v>
      </c>
      <c r="I116" s="98"/>
      <c r="J116" s="97"/>
      <c r="K116" s="97"/>
    </row>
    <row r="117" spans="1:11" s="99" customFormat="1" ht="22.7" customHeight="1">
      <c r="A117" s="96">
        <v>110</v>
      </c>
      <c r="B117" s="61" t="s">
        <v>113</v>
      </c>
      <c r="C117" s="111" t="s">
        <v>392</v>
      </c>
      <c r="D117" s="112" t="s">
        <v>393</v>
      </c>
      <c r="E117" s="109" t="s">
        <v>99</v>
      </c>
      <c r="F117" s="109" t="s">
        <v>242</v>
      </c>
      <c r="G117" s="110" t="s">
        <v>374</v>
      </c>
      <c r="H117" s="98">
        <v>3</v>
      </c>
      <c r="I117" s="98"/>
      <c r="J117" s="97"/>
      <c r="K117" s="97"/>
    </row>
    <row r="118" spans="1:11" s="99" customFormat="1" ht="22.7" customHeight="1">
      <c r="A118" s="96">
        <v>111</v>
      </c>
      <c r="B118" s="61" t="s">
        <v>129</v>
      </c>
      <c r="C118" s="111" t="s">
        <v>186</v>
      </c>
      <c r="D118" s="112" t="s">
        <v>187</v>
      </c>
      <c r="E118" s="109" t="s">
        <v>57</v>
      </c>
      <c r="F118" s="109" t="s">
        <v>373</v>
      </c>
      <c r="G118" s="110" t="s">
        <v>374</v>
      </c>
      <c r="H118" s="98">
        <v>3</v>
      </c>
      <c r="I118" s="98"/>
      <c r="J118" s="97"/>
      <c r="K118" s="97"/>
    </row>
    <row r="119" spans="1:11" s="99" customFormat="1" ht="22.7" customHeight="1">
      <c r="A119" s="96">
        <v>112</v>
      </c>
      <c r="B119" s="61" t="s">
        <v>164</v>
      </c>
      <c r="C119" s="111" t="s">
        <v>245</v>
      </c>
      <c r="D119" s="112" t="s">
        <v>187</v>
      </c>
      <c r="E119" s="109" t="s">
        <v>2</v>
      </c>
      <c r="F119" s="109" t="s">
        <v>220</v>
      </c>
      <c r="G119" s="110" t="s">
        <v>394</v>
      </c>
      <c r="H119" s="98">
        <v>3</v>
      </c>
      <c r="I119" s="98"/>
      <c r="J119" s="97"/>
      <c r="K119" s="97"/>
    </row>
    <row r="120" spans="1:11" s="99" customFormat="1" ht="22.7" customHeight="1">
      <c r="A120" s="96">
        <v>113</v>
      </c>
      <c r="B120" s="61" t="s">
        <v>165</v>
      </c>
      <c r="C120" s="111" t="s">
        <v>211</v>
      </c>
      <c r="D120" s="112" t="s">
        <v>303</v>
      </c>
      <c r="E120" s="109" t="s">
        <v>2</v>
      </c>
      <c r="F120" s="109" t="s">
        <v>220</v>
      </c>
      <c r="G120" s="110" t="s">
        <v>394</v>
      </c>
      <c r="H120" s="98">
        <v>3</v>
      </c>
      <c r="I120" s="98"/>
      <c r="J120" s="97"/>
      <c r="K120" s="97"/>
    </row>
    <row r="121" spans="1:11" s="99" customFormat="1" ht="22.7" customHeight="1">
      <c r="A121" s="96">
        <v>114</v>
      </c>
      <c r="B121" s="61" t="s">
        <v>179</v>
      </c>
      <c r="C121" s="111" t="s">
        <v>377</v>
      </c>
      <c r="D121" s="112" t="s">
        <v>279</v>
      </c>
      <c r="E121" s="109" t="s">
        <v>110</v>
      </c>
      <c r="F121" s="109" t="s">
        <v>220</v>
      </c>
      <c r="G121" s="110" t="s">
        <v>394</v>
      </c>
      <c r="H121" s="98">
        <v>3</v>
      </c>
      <c r="I121" s="98"/>
      <c r="J121" s="97"/>
      <c r="K121" s="97"/>
    </row>
    <row r="122" spans="1:11" s="99" customFormat="1" ht="22.7" customHeight="1">
      <c r="A122" s="96">
        <v>115</v>
      </c>
      <c r="B122" s="61">
        <v>14001181</v>
      </c>
      <c r="C122" s="111" t="s">
        <v>287</v>
      </c>
      <c r="D122" s="112" t="s">
        <v>288</v>
      </c>
      <c r="E122" s="109" t="s">
        <v>110</v>
      </c>
      <c r="F122" s="109" t="s">
        <v>220</v>
      </c>
      <c r="G122" s="110" t="s">
        <v>394</v>
      </c>
      <c r="H122" s="98">
        <v>3</v>
      </c>
      <c r="I122" s="98"/>
      <c r="J122" s="97"/>
      <c r="K122" s="97"/>
    </row>
    <row r="123" spans="1:11" s="99" customFormat="1" ht="22.7" customHeight="1">
      <c r="A123" s="96">
        <v>116</v>
      </c>
      <c r="B123" s="61" t="s">
        <v>180</v>
      </c>
      <c r="C123" s="111" t="s">
        <v>395</v>
      </c>
      <c r="D123" s="112" t="s">
        <v>396</v>
      </c>
      <c r="E123" s="109" t="s">
        <v>110</v>
      </c>
      <c r="F123" s="109" t="s">
        <v>220</v>
      </c>
      <c r="G123" s="110" t="s">
        <v>394</v>
      </c>
      <c r="H123" s="98">
        <v>3</v>
      </c>
      <c r="I123" s="98"/>
      <c r="J123" s="97"/>
      <c r="K123" s="97"/>
    </row>
    <row r="124" spans="1:11" s="99" customFormat="1" ht="22.7" customHeight="1">
      <c r="A124" s="96">
        <v>117</v>
      </c>
      <c r="B124" s="61" t="s">
        <v>397</v>
      </c>
      <c r="C124" s="111" t="s">
        <v>398</v>
      </c>
      <c r="D124" s="112" t="s">
        <v>299</v>
      </c>
      <c r="E124" s="109" t="s">
        <v>399</v>
      </c>
      <c r="F124" s="109" t="s">
        <v>380</v>
      </c>
      <c r="G124" s="110" t="s">
        <v>394</v>
      </c>
      <c r="H124" s="98">
        <v>3</v>
      </c>
      <c r="I124" s="98"/>
      <c r="J124" s="97"/>
      <c r="K124" s="97"/>
    </row>
    <row r="125" spans="1:11" s="99" customFormat="1" ht="22.7" customHeight="1">
      <c r="A125" s="96">
        <v>118</v>
      </c>
      <c r="B125" s="61" t="s">
        <v>177</v>
      </c>
      <c r="C125" s="111" t="s">
        <v>400</v>
      </c>
      <c r="D125" s="112" t="s">
        <v>401</v>
      </c>
      <c r="E125" s="109" t="s">
        <v>56</v>
      </c>
      <c r="F125" s="109" t="s">
        <v>192</v>
      </c>
      <c r="G125" s="110" t="s">
        <v>402</v>
      </c>
      <c r="H125" s="98">
        <v>3</v>
      </c>
      <c r="I125" s="98"/>
      <c r="J125" s="97"/>
      <c r="K125" s="97"/>
    </row>
    <row r="126" spans="1:11" s="99" customFormat="1" ht="22.7" customHeight="1">
      <c r="A126" s="96">
        <v>119</v>
      </c>
      <c r="B126" s="61" t="s">
        <v>403</v>
      </c>
      <c r="C126" s="111" t="s">
        <v>404</v>
      </c>
      <c r="D126" s="112" t="s">
        <v>219</v>
      </c>
      <c r="E126" s="109" t="s">
        <v>317</v>
      </c>
      <c r="F126" s="109" t="s">
        <v>270</v>
      </c>
      <c r="G126" s="110" t="s">
        <v>402</v>
      </c>
      <c r="H126" s="98">
        <v>3</v>
      </c>
      <c r="I126" s="98"/>
      <c r="J126" s="97"/>
      <c r="K126" s="97"/>
    </row>
    <row r="127" spans="1:11" s="99" customFormat="1" ht="22.7" customHeight="1">
      <c r="A127" s="96">
        <v>120</v>
      </c>
      <c r="B127" s="61" t="s">
        <v>179</v>
      </c>
      <c r="C127" s="111" t="s">
        <v>377</v>
      </c>
      <c r="D127" s="112" t="s">
        <v>279</v>
      </c>
      <c r="E127" s="109" t="s">
        <v>110</v>
      </c>
      <c r="F127" s="109" t="s">
        <v>201</v>
      </c>
      <c r="G127" s="110" t="s">
        <v>402</v>
      </c>
      <c r="H127" s="98">
        <v>3</v>
      </c>
      <c r="I127" s="98"/>
      <c r="J127" s="97"/>
      <c r="K127" s="97"/>
    </row>
    <row r="128" spans="1:11" s="99" customFormat="1" ht="22.7" customHeight="1">
      <c r="A128" s="96">
        <v>121</v>
      </c>
      <c r="B128" s="61">
        <v>14001181</v>
      </c>
      <c r="C128" s="111" t="s">
        <v>287</v>
      </c>
      <c r="D128" s="112" t="s">
        <v>288</v>
      </c>
      <c r="E128" s="109" t="s">
        <v>110</v>
      </c>
      <c r="F128" s="109" t="s">
        <v>201</v>
      </c>
      <c r="G128" s="110" t="s">
        <v>402</v>
      </c>
      <c r="H128" s="98">
        <v>3</v>
      </c>
      <c r="I128" s="98"/>
      <c r="J128" s="97"/>
      <c r="K128" s="97"/>
    </row>
    <row r="129" spans="1:11" s="99" customFormat="1" ht="22.7" customHeight="1">
      <c r="A129" s="96">
        <v>122</v>
      </c>
      <c r="B129" s="61" t="s">
        <v>306</v>
      </c>
      <c r="C129" s="111" t="s">
        <v>208</v>
      </c>
      <c r="D129" s="112" t="s">
        <v>307</v>
      </c>
      <c r="E129" s="109" t="s">
        <v>308</v>
      </c>
      <c r="F129" s="109" t="s">
        <v>220</v>
      </c>
      <c r="G129" s="110" t="s">
        <v>402</v>
      </c>
      <c r="H129" s="98">
        <v>3</v>
      </c>
      <c r="I129" s="98"/>
      <c r="J129" s="97"/>
      <c r="K129" s="97"/>
    </row>
    <row r="130" spans="1:11" s="99" customFormat="1" ht="22.7" customHeight="1">
      <c r="A130" s="96">
        <v>123</v>
      </c>
      <c r="B130" s="61" t="s">
        <v>405</v>
      </c>
      <c r="C130" s="111" t="s">
        <v>406</v>
      </c>
      <c r="D130" s="112" t="s">
        <v>345</v>
      </c>
      <c r="E130" s="109" t="s">
        <v>407</v>
      </c>
      <c r="F130" s="109" t="s">
        <v>380</v>
      </c>
      <c r="G130" s="110" t="s">
        <v>402</v>
      </c>
      <c r="H130" s="98">
        <v>3</v>
      </c>
      <c r="I130" s="98"/>
      <c r="J130" s="97"/>
      <c r="K130" s="97"/>
    </row>
    <row r="131" spans="1:11" s="99" customFormat="1" ht="22.7" customHeight="1">
      <c r="A131" s="96">
        <v>124</v>
      </c>
      <c r="B131" s="109" t="s">
        <v>87</v>
      </c>
      <c r="C131" s="111" t="s">
        <v>382</v>
      </c>
      <c r="D131" s="112" t="s">
        <v>359</v>
      </c>
      <c r="E131" s="109" t="s">
        <v>87</v>
      </c>
      <c r="F131" s="109" t="s">
        <v>380</v>
      </c>
      <c r="G131" s="110" t="s">
        <v>402</v>
      </c>
      <c r="H131" s="98">
        <v>3</v>
      </c>
      <c r="I131" s="98"/>
      <c r="J131" s="97"/>
      <c r="K131" s="97"/>
    </row>
    <row r="132" spans="1:11" s="99" customFormat="1" ht="22.7" customHeight="1">
      <c r="A132" s="96">
        <v>125</v>
      </c>
      <c r="B132" s="61" t="s">
        <v>408</v>
      </c>
      <c r="C132" s="111" t="s">
        <v>186</v>
      </c>
      <c r="D132" s="112" t="s">
        <v>212</v>
      </c>
      <c r="E132" s="109" t="s">
        <v>409</v>
      </c>
      <c r="F132" s="109" t="s">
        <v>410</v>
      </c>
      <c r="G132" s="110" t="s">
        <v>402</v>
      </c>
      <c r="H132" s="98">
        <v>3</v>
      </c>
      <c r="I132" s="98"/>
      <c r="J132" s="97"/>
      <c r="K132" s="97"/>
    </row>
    <row r="133" spans="1:11" s="99" customFormat="1" ht="22.7" customHeight="1">
      <c r="A133" s="96">
        <v>126</v>
      </c>
      <c r="B133" s="61" t="s">
        <v>411</v>
      </c>
      <c r="C133" s="111" t="s">
        <v>412</v>
      </c>
      <c r="D133" s="112" t="s">
        <v>413</v>
      </c>
      <c r="E133" s="109" t="s">
        <v>414</v>
      </c>
      <c r="F133" s="109" t="s">
        <v>242</v>
      </c>
      <c r="G133" s="110" t="s">
        <v>402</v>
      </c>
      <c r="H133" s="98">
        <v>3</v>
      </c>
      <c r="I133" s="98"/>
      <c r="J133" s="97"/>
      <c r="K133" s="97"/>
    </row>
    <row r="134" spans="1:11" s="99" customFormat="1" ht="22.7" customHeight="1">
      <c r="A134" s="96">
        <v>127</v>
      </c>
      <c r="B134" s="61" t="s">
        <v>113</v>
      </c>
      <c r="C134" s="111" t="s">
        <v>392</v>
      </c>
      <c r="D134" s="112" t="s">
        <v>393</v>
      </c>
      <c r="E134" s="109" t="s">
        <v>99</v>
      </c>
      <c r="F134" s="109" t="s">
        <v>410</v>
      </c>
      <c r="G134" s="110" t="s">
        <v>415</v>
      </c>
      <c r="H134" s="98">
        <v>2</v>
      </c>
      <c r="I134" s="98"/>
      <c r="J134" s="97"/>
      <c r="K134" s="97"/>
    </row>
    <row r="135" spans="1:11" s="99" customFormat="1" ht="22.7" customHeight="1">
      <c r="A135" s="96">
        <v>128</v>
      </c>
      <c r="B135" s="109" t="s">
        <v>99</v>
      </c>
      <c r="C135" s="111" t="s">
        <v>416</v>
      </c>
      <c r="D135" s="112" t="s">
        <v>277</v>
      </c>
      <c r="E135" s="109" t="s">
        <v>99</v>
      </c>
      <c r="F135" s="109" t="s">
        <v>417</v>
      </c>
      <c r="G135" s="110" t="s">
        <v>415</v>
      </c>
      <c r="H135" s="98">
        <v>2</v>
      </c>
      <c r="I135" s="98"/>
      <c r="J135" s="97"/>
      <c r="K135" s="97"/>
    </row>
    <row r="136" spans="1:11" s="99" customFormat="1" ht="22.7" customHeight="1">
      <c r="A136" s="96">
        <v>129</v>
      </c>
      <c r="B136" s="61" t="s">
        <v>114</v>
      </c>
      <c r="C136" s="111" t="s">
        <v>347</v>
      </c>
      <c r="D136" s="112" t="s">
        <v>418</v>
      </c>
      <c r="E136" s="109" t="s">
        <v>99</v>
      </c>
      <c r="F136" s="109" t="s">
        <v>419</v>
      </c>
      <c r="G136" s="110" t="s">
        <v>415</v>
      </c>
      <c r="H136" s="98">
        <v>2</v>
      </c>
      <c r="I136" s="98"/>
      <c r="J136" s="97"/>
      <c r="K136" s="97"/>
    </row>
  </sheetData>
  <sheetProtection autoFilter="0"/>
  <autoFilter ref="A6:K136">
    <filterColumn colId="2" showButton="0"/>
    <filterColumn colId="7" showButton="0"/>
    <filterColumn colId="9" showButton="0"/>
  </autoFilter>
  <mergeCells count="14">
    <mergeCell ref="H6:I6"/>
    <mergeCell ref="J6:K6"/>
    <mergeCell ref="A6:A7"/>
    <mergeCell ref="B6:B7"/>
    <mergeCell ref="C6:D7"/>
    <mergeCell ref="E6:E7"/>
    <mergeCell ref="F6:F7"/>
    <mergeCell ref="G6:G7"/>
    <mergeCell ref="A5:K5"/>
    <mergeCell ref="A1:E1"/>
    <mergeCell ref="G1:K1"/>
    <mergeCell ref="A2:E2"/>
    <mergeCell ref="G2:K2"/>
    <mergeCell ref="A4:K4"/>
  </mergeCells>
  <phoneticPr fontId="7" type="noConversion"/>
  <conditionalFormatting sqref="J137:K65536">
    <cfRule type="cellIs" dxfId="8" priority="1" stopIfTrue="1" operator="lessThan">
      <formula>5</formula>
    </cfRule>
  </conditionalFormatting>
  <conditionalFormatting sqref="J8:K136">
    <cfRule type="cellIs" dxfId="7" priority="2" stopIfTrue="1" operator="lessThan">
      <formula>5</formula>
    </cfRule>
    <cfRule type="cellIs" dxfId="6" priority="3" stopIfTrue="1" operator="lessThan">
      <formula>5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CC"/>
  </sheetPr>
  <dimension ref="A1:P91"/>
  <sheetViews>
    <sheetView workbookViewId="0">
      <selection activeCell="E11" sqref="E11:P75"/>
    </sheetView>
  </sheetViews>
  <sheetFormatPr defaultColWidth="6" defaultRowHeight="12.75"/>
  <cols>
    <col min="1" max="1" width="3.85546875" style="32" bestFit="1" customWidth="1"/>
    <col min="2" max="2" width="13.5703125" style="32" bestFit="1" customWidth="1"/>
    <col min="3" max="3" width="19.140625" style="32" bestFit="1" customWidth="1"/>
    <col min="4" max="4" width="8.140625" style="32" bestFit="1" customWidth="1"/>
    <col min="5" max="5" width="6.5703125" style="32" bestFit="1" customWidth="1"/>
    <col min="6" max="6" width="6.7109375" style="32" bestFit="1" customWidth="1"/>
    <col min="7" max="7" width="6.5703125" style="32" bestFit="1" customWidth="1"/>
    <col min="8" max="8" width="6.7109375" style="32" bestFit="1" customWidth="1"/>
    <col min="9" max="9" width="6.5703125" style="32" bestFit="1" customWidth="1"/>
    <col min="10" max="10" width="6.7109375" style="32" bestFit="1" customWidth="1"/>
    <col min="11" max="11" width="5.5703125" style="32" bestFit="1" customWidth="1"/>
    <col min="12" max="12" width="8.42578125" style="32" bestFit="1" customWidth="1"/>
    <col min="13" max="13" width="6.5703125" style="5" bestFit="1" customWidth="1"/>
    <col min="14" max="14" width="7.85546875" style="32" hidden="1" customWidth="1"/>
    <col min="15" max="15" width="5.5703125" style="5" bestFit="1" customWidth="1"/>
    <col min="16" max="16" width="6" style="32" customWidth="1"/>
    <col min="17" max="16384" width="6" style="32"/>
  </cols>
  <sheetData>
    <row r="1" spans="1:16" s="100" customFormat="1" ht="15.75">
      <c r="A1" s="269" t="s">
        <v>134</v>
      </c>
      <c r="B1" s="269"/>
      <c r="C1" s="269"/>
      <c r="D1" s="269"/>
      <c r="E1" s="269"/>
      <c r="F1" s="269"/>
      <c r="G1" s="266" t="s">
        <v>58</v>
      </c>
      <c r="H1" s="266"/>
      <c r="I1" s="266"/>
      <c r="J1" s="266"/>
      <c r="K1" s="266"/>
      <c r="L1" s="266"/>
      <c r="M1" s="266"/>
      <c r="N1" s="266"/>
      <c r="O1" s="266"/>
    </row>
    <row r="2" spans="1:16" s="100" customFormat="1" ht="30.75" customHeight="1">
      <c r="A2" s="270" t="s">
        <v>136</v>
      </c>
      <c r="B2" s="271"/>
      <c r="C2" s="271"/>
      <c r="D2" s="271"/>
      <c r="E2" s="271"/>
      <c r="F2" s="271"/>
      <c r="G2" s="267" t="s">
        <v>59</v>
      </c>
      <c r="H2" s="267"/>
      <c r="I2" s="267"/>
      <c r="J2" s="267"/>
      <c r="K2" s="267"/>
      <c r="L2" s="267"/>
      <c r="M2" s="267"/>
      <c r="N2" s="267"/>
      <c r="O2" s="267"/>
    </row>
    <row r="3" spans="1:16" s="3" customFormat="1" ht="15.75">
      <c r="A3" s="272" t="s">
        <v>60</v>
      </c>
      <c r="B3" s="272"/>
      <c r="C3" s="272"/>
      <c r="D3" s="272"/>
      <c r="E3" s="272"/>
      <c r="F3" s="272"/>
      <c r="G3" s="269"/>
      <c r="H3" s="269"/>
      <c r="I3" s="269"/>
      <c r="J3" s="269"/>
      <c r="K3" s="269"/>
      <c r="L3" s="269"/>
      <c r="M3" s="269"/>
      <c r="N3" s="269"/>
      <c r="O3" s="269"/>
    </row>
    <row r="4" spans="1:16" ht="19.5">
      <c r="A4" s="268" t="s">
        <v>175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53"/>
    </row>
    <row r="5" spans="1:16" ht="18.75">
      <c r="A5" s="322" t="str">
        <f>IF(OR(I91="",I6="",C6=""),"Điểm tổng kết chỉ hiển thị sau khi nhập tên HỌC PHẦN, Số tính chỉ và Họ tên giảng viên đầy đủ","")</f>
        <v>Điểm tổng kết chỉ hiển thị sau khi nhập tên HỌC PHẦN, Số tính chỉ và Họ tên giảng viên đầy đủ</v>
      </c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</row>
    <row r="6" spans="1:16" s="35" customFormat="1" ht="15">
      <c r="B6" s="36" t="s">
        <v>5</v>
      </c>
      <c r="C6" s="324"/>
      <c r="D6" s="324"/>
      <c r="E6" s="324"/>
      <c r="G6" s="283" t="s">
        <v>33</v>
      </c>
      <c r="H6" s="283"/>
      <c r="I6" s="37"/>
      <c r="J6" s="36" t="s">
        <v>47</v>
      </c>
      <c r="K6" s="324"/>
      <c r="L6" s="324"/>
      <c r="M6" s="324"/>
    </row>
    <row r="7" spans="1:16" s="38" customFormat="1" ht="15">
      <c r="C7" s="39" t="s">
        <v>6</v>
      </c>
      <c r="D7" s="40" t="s">
        <v>181</v>
      </c>
      <c r="F7" s="281" t="s">
        <v>7</v>
      </c>
      <c r="G7" s="281"/>
      <c r="H7" s="281"/>
      <c r="I7" s="282" t="s">
        <v>182</v>
      </c>
      <c r="J7" s="282"/>
      <c r="K7" s="282"/>
      <c r="N7" s="42"/>
      <c r="O7" s="42"/>
    </row>
    <row r="8" spans="1:16" s="35" customFormat="1" ht="15" customHeight="1">
      <c r="A8" s="319" t="s">
        <v>8</v>
      </c>
      <c r="B8" s="319" t="s">
        <v>48</v>
      </c>
      <c r="C8" s="319" t="s">
        <v>49</v>
      </c>
      <c r="D8" s="319"/>
      <c r="E8" s="318" t="s">
        <v>25</v>
      </c>
      <c r="F8" s="318" t="s">
        <v>26</v>
      </c>
      <c r="G8" s="318" t="s">
        <v>27</v>
      </c>
      <c r="H8" s="318" t="s">
        <v>28</v>
      </c>
      <c r="I8" s="318" t="s">
        <v>29</v>
      </c>
      <c r="J8" s="318" t="s">
        <v>30</v>
      </c>
      <c r="K8" s="318" t="s">
        <v>31</v>
      </c>
      <c r="L8" s="318" t="s">
        <v>32</v>
      </c>
      <c r="M8" s="318" t="s">
        <v>85</v>
      </c>
      <c r="N8" s="323" t="s">
        <v>12</v>
      </c>
      <c r="O8" s="318" t="s">
        <v>83</v>
      </c>
      <c r="P8" s="318" t="s">
        <v>86</v>
      </c>
    </row>
    <row r="9" spans="1:16" s="7" customFormat="1" ht="15">
      <c r="A9" s="319"/>
      <c r="B9" s="319"/>
      <c r="C9" s="319"/>
      <c r="D9" s="319"/>
      <c r="E9" s="318"/>
      <c r="F9" s="318"/>
      <c r="G9" s="318"/>
      <c r="H9" s="318"/>
      <c r="I9" s="318"/>
      <c r="J9" s="318"/>
      <c r="K9" s="318"/>
      <c r="L9" s="318"/>
      <c r="M9" s="318"/>
      <c r="N9" s="323"/>
      <c r="O9" s="318"/>
      <c r="P9" s="318"/>
    </row>
    <row r="10" spans="1:16" s="7" customFormat="1" ht="15">
      <c r="A10" s="319"/>
      <c r="B10" s="319"/>
      <c r="C10" s="319"/>
      <c r="D10" s="319"/>
      <c r="E10" s="320">
        <v>0.2</v>
      </c>
      <c r="F10" s="318"/>
      <c r="G10" s="318"/>
      <c r="H10" s="318"/>
      <c r="I10" s="318"/>
      <c r="J10" s="318"/>
      <c r="K10" s="9">
        <v>0.3</v>
      </c>
      <c r="L10" s="9">
        <v>0.5</v>
      </c>
      <c r="M10" s="318"/>
      <c r="N10" s="323"/>
      <c r="O10" s="9">
        <v>0.5</v>
      </c>
      <c r="P10" s="318"/>
    </row>
    <row r="11" spans="1:16" ht="15.75">
      <c r="A11" s="2">
        <f>IF(B11="",1,SUBTOTAL(3,$B$11:B11))</f>
        <v>1</v>
      </c>
      <c r="B11" s="101"/>
      <c r="C11" s="102"/>
      <c r="D11" s="102"/>
      <c r="E11" s="168"/>
      <c r="F11" s="168"/>
      <c r="G11" s="168"/>
      <c r="H11" s="168"/>
      <c r="I11" s="168"/>
      <c r="J11" s="168"/>
      <c r="K11" s="168"/>
      <c r="L11" s="168"/>
      <c r="M11" s="169" t="str">
        <f>IF(B11="","",IF(OR($C$6="",$I$6="",$K$6="",$I$91=""),"",IF(COUNT(E11:L11)=0,"",IF(COUNT(E11:J11)=0,ROUND(0.3*K11+0.5*L11,1),ROUND(0.2*(SUM(E11:J11)/COUNT(E11:J11))+0.3*K11+0.5*L11,1)))))</f>
        <v/>
      </c>
      <c r="N11" s="171" t="str">
        <f t="shared" ref="N11:N42" si="0">IF(B11="","",IF(OR($C$6="",$I$6="",$K$6=""),"",IF(M11="","KXL",IF(M11&lt;4,"Kém",IF(M11&lt;5.4,"TBY",IF(M11&lt;7,"TB",IF(M11&lt;8.4,"Khá","Giỏi")))))))</f>
        <v/>
      </c>
      <c r="O11" s="168"/>
      <c r="P11" s="169" t="str">
        <f>IF(B11="","",IF(OR($C$6="",$I$6="",$K$6="",$I$91=""),"",IF(ISNUMBER(G11)=TRUE,"",IF(COUNT(E11:L11)=0,"",IF(O11="","",IF(COUNT(E11:J11)=0,ROUND(0.3*K11+0.5*O11,1),ROUND(0.2*(SUM(E11:J11)/COUNT(E11:J11))+0.3*K11+0.5*O11,1)))))))</f>
        <v/>
      </c>
    </row>
    <row r="12" spans="1:16" ht="15.75">
      <c r="A12" s="2" t="str">
        <f>IF(B12="","",SUBTOTAL(3,$B$11:B12))</f>
        <v/>
      </c>
      <c r="B12" s="101"/>
      <c r="C12" s="102"/>
      <c r="D12" s="102"/>
      <c r="E12" s="170"/>
      <c r="F12" s="170"/>
      <c r="G12" s="170"/>
      <c r="H12" s="170"/>
      <c r="I12" s="170"/>
      <c r="J12" s="170"/>
      <c r="K12" s="170"/>
      <c r="L12" s="170"/>
      <c r="M12" s="169" t="str">
        <f t="shared" ref="M12:M75" si="1">IF(B12="","",IF(OR($C$6="",$I$6="",$K$6="",$I$91=""),"",IF(COUNT(E12:L12)=0,"",IF(COUNT(E12:J12)=0,ROUND(0.3*K12+0.5*L12,1),ROUND(0.2*(SUM(E12:J12)/COUNT(E12:J12))+0.3*K12+0.5*L12,1)))))</f>
        <v/>
      </c>
      <c r="N12" s="171" t="str">
        <f t="shared" si="0"/>
        <v/>
      </c>
      <c r="O12" s="170"/>
      <c r="P12" s="169" t="str">
        <f t="shared" ref="P12:P75" si="2">IF(B12="","",IF(OR($C$6="",$I$6="",$K$6="",$I$91=""),"",IF(ISNUMBER(G12)=TRUE,"",IF(COUNT(E12:L12)=0,"",IF(O12="","",IF(COUNT(E12:J12)=0,ROUND(0.3*K12+0.5*O12,1),ROUND(0.2*(SUM(E12:J12)/COUNT(E12:J12))+0.3*K12+0.5*O12,1)))))))</f>
        <v/>
      </c>
    </row>
    <row r="13" spans="1:16" ht="15.75">
      <c r="A13" s="2" t="str">
        <f>IF(B13="","",SUBTOTAL(3,$B$11:B13))</f>
        <v/>
      </c>
      <c r="B13" s="101"/>
      <c r="C13" s="102"/>
      <c r="D13" s="102"/>
      <c r="E13" s="170"/>
      <c r="F13" s="168"/>
      <c r="G13" s="170"/>
      <c r="H13" s="170"/>
      <c r="I13" s="170"/>
      <c r="J13" s="170"/>
      <c r="K13" s="170"/>
      <c r="L13" s="170"/>
      <c r="M13" s="169" t="str">
        <f t="shared" si="1"/>
        <v/>
      </c>
      <c r="N13" s="171" t="str">
        <f t="shared" si="0"/>
        <v/>
      </c>
      <c r="O13" s="170"/>
      <c r="P13" s="169" t="str">
        <f t="shared" si="2"/>
        <v/>
      </c>
    </row>
    <row r="14" spans="1:16" ht="15.75">
      <c r="A14" s="2" t="str">
        <f>IF(B14="","",SUBTOTAL(3,$B$11:B14))</f>
        <v/>
      </c>
      <c r="B14" s="101"/>
      <c r="C14" s="102"/>
      <c r="D14" s="102"/>
      <c r="E14" s="170"/>
      <c r="F14" s="170"/>
      <c r="G14" s="170"/>
      <c r="H14" s="170"/>
      <c r="I14" s="170"/>
      <c r="J14" s="170"/>
      <c r="K14" s="170"/>
      <c r="L14" s="170"/>
      <c r="M14" s="169" t="str">
        <f t="shared" si="1"/>
        <v/>
      </c>
      <c r="N14" s="171" t="str">
        <f t="shared" si="0"/>
        <v/>
      </c>
      <c r="O14" s="170"/>
      <c r="P14" s="169" t="str">
        <f t="shared" si="2"/>
        <v/>
      </c>
    </row>
    <row r="15" spans="1:16" ht="15.75">
      <c r="A15" s="2" t="str">
        <f>IF(B15="","",SUBTOTAL(3,$B$11:B15))</f>
        <v/>
      </c>
      <c r="B15" s="101"/>
      <c r="C15" s="102"/>
      <c r="D15" s="102"/>
      <c r="E15" s="168"/>
      <c r="F15" s="170"/>
      <c r="G15" s="168"/>
      <c r="H15" s="170"/>
      <c r="I15" s="170"/>
      <c r="J15" s="170"/>
      <c r="K15" s="170"/>
      <c r="L15" s="170"/>
      <c r="M15" s="169" t="str">
        <f t="shared" si="1"/>
        <v/>
      </c>
      <c r="N15" s="171" t="str">
        <f t="shared" si="0"/>
        <v/>
      </c>
      <c r="O15" s="170"/>
      <c r="P15" s="169" t="str">
        <f t="shared" si="2"/>
        <v/>
      </c>
    </row>
    <row r="16" spans="1:16" ht="15.75">
      <c r="A16" s="2" t="str">
        <f>IF(B16="","",SUBTOTAL(3,$B$11:B16))</f>
        <v/>
      </c>
      <c r="B16" s="101"/>
      <c r="C16" s="102"/>
      <c r="D16" s="102"/>
      <c r="E16" s="170"/>
      <c r="F16" s="170"/>
      <c r="G16" s="170"/>
      <c r="H16" s="170"/>
      <c r="I16" s="170"/>
      <c r="J16" s="170"/>
      <c r="K16" s="170"/>
      <c r="L16" s="170"/>
      <c r="M16" s="169" t="str">
        <f t="shared" si="1"/>
        <v/>
      </c>
      <c r="N16" s="171" t="str">
        <f t="shared" si="0"/>
        <v/>
      </c>
      <c r="O16" s="170"/>
      <c r="P16" s="169" t="str">
        <f t="shared" si="2"/>
        <v/>
      </c>
    </row>
    <row r="17" spans="1:16" ht="15.75">
      <c r="A17" s="2" t="str">
        <f>IF(B17="","",SUBTOTAL(3,$B$11:B17))</f>
        <v/>
      </c>
      <c r="B17" s="81"/>
      <c r="C17" s="82"/>
      <c r="D17" s="83"/>
      <c r="E17" s="170"/>
      <c r="F17" s="170"/>
      <c r="G17" s="170"/>
      <c r="H17" s="170"/>
      <c r="I17" s="170"/>
      <c r="J17" s="170"/>
      <c r="K17" s="170"/>
      <c r="L17" s="170"/>
      <c r="M17" s="169" t="str">
        <f t="shared" si="1"/>
        <v/>
      </c>
      <c r="N17" s="171" t="str">
        <f t="shared" si="0"/>
        <v/>
      </c>
      <c r="O17" s="170"/>
      <c r="P17" s="169" t="str">
        <f t="shared" si="2"/>
        <v/>
      </c>
    </row>
    <row r="18" spans="1:16" ht="15.75">
      <c r="A18" s="2" t="str">
        <f>IF(B18="","",SUBTOTAL(3,$B$11:B18))</f>
        <v/>
      </c>
      <c r="B18" s="81"/>
      <c r="C18" s="82"/>
      <c r="D18" s="83"/>
      <c r="E18" s="170"/>
      <c r="F18" s="170"/>
      <c r="G18" s="170"/>
      <c r="H18" s="170"/>
      <c r="I18" s="170"/>
      <c r="J18" s="170"/>
      <c r="K18" s="170"/>
      <c r="L18" s="170"/>
      <c r="M18" s="169" t="str">
        <f t="shared" si="1"/>
        <v/>
      </c>
      <c r="N18" s="171" t="str">
        <f t="shared" si="0"/>
        <v/>
      </c>
      <c r="O18" s="170"/>
      <c r="P18" s="169" t="str">
        <f t="shared" si="2"/>
        <v/>
      </c>
    </row>
    <row r="19" spans="1:16" ht="15.75">
      <c r="A19" s="2" t="str">
        <f>IF(B19="","",SUBTOTAL(3,$B$11:B19))</f>
        <v/>
      </c>
      <c r="B19" s="81"/>
      <c r="C19" s="82"/>
      <c r="D19" s="83"/>
      <c r="E19" s="170"/>
      <c r="F19" s="170"/>
      <c r="G19" s="170"/>
      <c r="H19" s="170"/>
      <c r="I19" s="170"/>
      <c r="J19" s="170"/>
      <c r="K19" s="170"/>
      <c r="L19" s="170"/>
      <c r="M19" s="169" t="str">
        <f t="shared" si="1"/>
        <v/>
      </c>
      <c r="N19" s="171" t="str">
        <f t="shared" si="0"/>
        <v/>
      </c>
      <c r="O19" s="170"/>
      <c r="P19" s="169" t="str">
        <f t="shared" si="2"/>
        <v/>
      </c>
    </row>
    <row r="20" spans="1:16" ht="15.75">
      <c r="A20" s="2" t="str">
        <f>IF(B20="","",SUBTOTAL(3,$B$11:B20))</f>
        <v/>
      </c>
      <c r="B20" s="81"/>
      <c r="C20" s="82"/>
      <c r="D20" s="83"/>
      <c r="E20" s="170"/>
      <c r="F20" s="170"/>
      <c r="G20" s="170"/>
      <c r="H20" s="170"/>
      <c r="I20" s="170"/>
      <c r="J20" s="170"/>
      <c r="K20" s="170"/>
      <c r="L20" s="170"/>
      <c r="M20" s="169" t="str">
        <f t="shared" si="1"/>
        <v/>
      </c>
      <c r="N20" s="171" t="str">
        <f t="shared" si="0"/>
        <v/>
      </c>
      <c r="O20" s="170"/>
      <c r="P20" s="169" t="str">
        <f t="shared" si="2"/>
        <v/>
      </c>
    </row>
    <row r="21" spans="1:16" ht="15.75">
      <c r="A21" s="2" t="str">
        <f>IF(B21="","",SUBTOTAL(3,$B$11:B21))</f>
        <v/>
      </c>
      <c r="B21" s="81"/>
      <c r="C21" s="82"/>
      <c r="D21" s="83"/>
      <c r="E21" s="170"/>
      <c r="F21" s="170"/>
      <c r="G21" s="170"/>
      <c r="H21" s="170"/>
      <c r="I21" s="170"/>
      <c r="J21" s="170"/>
      <c r="K21" s="170"/>
      <c r="L21" s="170"/>
      <c r="M21" s="169" t="str">
        <f t="shared" si="1"/>
        <v/>
      </c>
      <c r="N21" s="171" t="str">
        <f t="shared" si="0"/>
        <v/>
      </c>
      <c r="O21" s="170"/>
      <c r="P21" s="169" t="str">
        <f t="shared" si="2"/>
        <v/>
      </c>
    </row>
    <row r="22" spans="1:16" ht="15.75">
      <c r="A22" s="2" t="str">
        <f>IF(B22="","",SUBTOTAL(3,$B$11:B22))</f>
        <v/>
      </c>
      <c r="B22" s="11"/>
      <c r="C22" s="77"/>
      <c r="D22" s="78"/>
      <c r="E22" s="170"/>
      <c r="F22" s="170"/>
      <c r="G22" s="170"/>
      <c r="H22" s="170"/>
      <c r="I22" s="170"/>
      <c r="J22" s="170"/>
      <c r="K22" s="170"/>
      <c r="L22" s="170"/>
      <c r="M22" s="169" t="str">
        <f t="shared" si="1"/>
        <v/>
      </c>
      <c r="N22" s="171" t="str">
        <f t="shared" si="0"/>
        <v/>
      </c>
      <c r="O22" s="170"/>
      <c r="P22" s="169" t="str">
        <f t="shared" si="2"/>
        <v/>
      </c>
    </row>
    <row r="23" spans="1:16" ht="15.75">
      <c r="A23" s="2" t="str">
        <f>IF(B23="","",SUBTOTAL(3,$B$11:B23))</f>
        <v/>
      </c>
      <c r="B23" s="11"/>
      <c r="C23" s="77"/>
      <c r="D23" s="78"/>
      <c r="E23" s="170"/>
      <c r="F23" s="170"/>
      <c r="G23" s="170"/>
      <c r="H23" s="170"/>
      <c r="I23" s="170"/>
      <c r="J23" s="170"/>
      <c r="K23" s="170"/>
      <c r="L23" s="170"/>
      <c r="M23" s="169" t="str">
        <f t="shared" si="1"/>
        <v/>
      </c>
      <c r="N23" s="171" t="str">
        <f t="shared" si="0"/>
        <v/>
      </c>
      <c r="O23" s="170"/>
      <c r="P23" s="169" t="str">
        <f t="shared" si="2"/>
        <v/>
      </c>
    </row>
    <row r="24" spans="1:16" ht="15.75">
      <c r="A24" s="2" t="str">
        <f>IF(B24="","",SUBTOTAL(3,$B$11:B24))</f>
        <v/>
      </c>
      <c r="B24" s="11"/>
      <c r="C24" s="77"/>
      <c r="D24" s="78"/>
      <c r="E24" s="170"/>
      <c r="F24" s="170"/>
      <c r="G24" s="170"/>
      <c r="H24" s="170"/>
      <c r="I24" s="170"/>
      <c r="J24" s="170"/>
      <c r="K24" s="170"/>
      <c r="L24" s="170"/>
      <c r="M24" s="169" t="str">
        <f t="shared" si="1"/>
        <v/>
      </c>
      <c r="N24" s="171" t="str">
        <f t="shared" si="0"/>
        <v/>
      </c>
      <c r="O24" s="170"/>
      <c r="P24" s="169" t="str">
        <f t="shared" si="2"/>
        <v/>
      </c>
    </row>
    <row r="25" spans="1:16" ht="15.75">
      <c r="A25" s="2" t="str">
        <f>IF(B25="","",SUBTOTAL(3,$B$11:B25))</f>
        <v/>
      </c>
      <c r="B25" s="11"/>
      <c r="C25" s="77"/>
      <c r="D25" s="78"/>
      <c r="E25" s="170"/>
      <c r="F25" s="170"/>
      <c r="G25" s="170"/>
      <c r="H25" s="170"/>
      <c r="I25" s="170"/>
      <c r="J25" s="170"/>
      <c r="K25" s="170"/>
      <c r="L25" s="170"/>
      <c r="M25" s="169" t="str">
        <f t="shared" si="1"/>
        <v/>
      </c>
      <c r="N25" s="171" t="str">
        <f t="shared" si="0"/>
        <v/>
      </c>
      <c r="O25" s="170"/>
      <c r="P25" s="169" t="str">
        <f t="shared" si="2"/>
        <v/>
      </c>
    </row>
    <row r="26" spans="1:16" ht="15.75">
      <c r="A26" s="2" t="str">
        <f>IF(B26="","",SUBTOTAL(3,$B$11:B26))</f>
        <v/>
      </c>
      <c r="B26" s="11"/>
      <c r="C26" s="77"/>
      <c r="D26" s="78"/>
      <c r="E26" s="170"/>
      <c r="F26" s="170"/>
      <c r="G26" s="170"/>
      <c r="H26" s="170"/>
      <c r="I26" s="170"/>
      <c r="J26" s="170"/>
      <c r="K26" s="170"/>
      <c r="L26" s="170"/>
      <c r="M26" s="169" t="str">
        <f t="shared" si="1"/>
        <v/>
      </c>
      <c r="N26" s="171" t="str">
        <f t="shared" si="0"/>
        <v/>
      </c>
      <c r="O26" s="170"/>
      <c r="P26" s="169" t="str">
        <f t="shared" si="2"/>
        <v/>
      </c>
    </row>
    <row r="27" spans="1:16" ht="15.75">
      <c r="A27" s="2" t="str">
        <f>IF(B27="","",SUBTOTAL(3,$B$11:B27))</f>
        <v/>
      </c>
      <c r="B27" s="11"/>
      <c r="C27" s="77"/>
      <c r="D27" s="78"/>
      <c r="E27" s="170"/>
      <c r="F27" s="170"/>
      <c r="G27" s="170"/>
      <c r="H27" s="170"/>
      <c r="I27" s="170"/>
      <c r="J27" s="170"/>
      <c r="K27" s="170"/>
      <c r="L27" s="170"/>
      <c r="M27" s="169" t="str">
        <f t="shared" si="1"/>
        <v/>
      </c>
      <c r="N27" s="171" t="str">
        <f t="shared" si="0"/>
        <v/>
      </c>
      <c r="O27" s="170"/>
      <c r="P27" s="169" t="str">
        <f t="shared" si="2"/>
        <v/>
      </c>
    </row>
    <row r="28" spans="1:16" ht="15.75">
      <c r="A28" s="2" t="str">
        <f>IF(B28="","",SUBTOTAL(3,$B$11:B28))</f>
        <v/>
      </c>
      <c r="B28" s="11"/>
      <c r="C28" s="77"/>
      <c r="D28" s="78"/>
      <c r="E28" s="170"/>
      <c r="F28" s="170"/>
      <c r="G28" s="170"/>
      <c r="H28" s="170"/>
      <c r="I28" s="170"/>
      <c r="J28" s="170"/>
      <c r="K28" s="170"/>
      <c r="L28" s="170"/>
      <c r="M28" s="169" t="str">
        <f t="shared" si="1"/>
        <v/>
      </c>
      <c r="N28" s="171" t="str">
        <f t="shared" si="0"/>
        <v/>
      </c>
      <c r="O28" s="170"/>
      <c r="P28" s="169" t="str">
        <f t="shared" si="2"/>
        <v/>
      </c>
    </row>
    <row r="29" spans="1:16" ht="15.75">
      <c r="A29" s="2" t="str">
        <f>IF(B29="","",SUBTOTAL(3,$B$11:B29))</f>
        <v/>
      </c>
      <c r="B29" s="11"/>
      <c r="C29" s="77"/>
      <c r="D29" s="78"/>
      <c r="E29" s="170"/>
      <c r="F29" s="170"/>
      <c r="G29" s="170"/>
      <c r="H29" s="170"/>
      <c r="I29" s="170"/>
      <c r="J29" s="170"/>
      <c r="K29" s="170"/>
      <c r="L29" s="170"/>
      <c r="M29" s="169" t="str">
        <f t="shared" si="1"/>
        <v/>
      </c>
      <c r="N29" s="171" t="str">
        <f t="shared" si="0"/>
        <v/>
      </c>
      <c r="O29" s="170"/>
      <c r="P29" s="169" t="str">
        <f t="shared" si="2"/>
        <v/>
      </c>
    </row>
    <row r="30" spans="1:16" ht="15.75">
      <c r="A30" s="2" t="str">
        <f>IF(B30="","",SUBTOTAL(3,$B$11:B30))</f>
        <v/>
      </c>
      <c r="B30" s="11"/>
      <c r="C30" s="77"/>
      <c r="D30" s="78"/>
      <c r="E30" s="170"/>
      <c r="F30" s="170"/>
      <c r="G30" s="170"/>
      <c r="H30" s="170"/>
      <c r="I30" s="170"/>
      <c r="J30" s="170"/>
      <c r="K30" s="170"/>
      <c r="L30" s="170"/>
      <c r="M30" s="169" t="str">
        <f t="shared" si="1"/>
        <v/>
      </c>
      <c r="N30" s="171" t="str">
        <f t="shared" si="0"/>
        <v/>
      </c>
      <c r="O30" s="170"/>
      <c r="P30" s="169" t="str">
        <f t="shared" si="2"/>
        <v/>
      </c>
    </row>
    <row r="31" spans="1:16" ht="15.75">
      <c r="A31" s="2" t="str">
        <f>IF(B31="","",SUBTOTAL(3,$B$11:B31))</f>
        <v/>
      </c>
      <c r="B31" s="11"/>
      <c r="C31" s="77"/>
      <c r="D31" s="78"/>
      <c r="E31" s="170"/>
      <c r="F31" s="170"/>
      <c r="G31" s="170"/>
      <c r="H31" s="170"/>
      <c r="I31" s="170"/>
      <c r="J31" s="170"/>
      <c r="K31" s="170"/>
      <c r="L31" s="170"/>
      <c r="M31" s="169" t="str">
        <f t="shared" si="1"/>
        <v/>
      </c>
      <c r="N31" s="171" t="str">
        <f t="shared" si="0"/>
        <v/>
      </c>
      <c r="O31" s="170"/>
      <c r="P31" s="169" t="str">
        <f t="shared" si="2"/>
        <v/>
      </c>
    </row>
    <row r="32" spans="1:16" ht="15.75">
      <c r="A32" s="2" t="str">
        <f>IF(B32="","",SUBTOTAL(3,$B$11:B32))</f>
        <v/>
      </c>
      <c r="B32" s="11"/>
      <c r="C32" s="77"/>
      <c r="D32" s="78"/>
      <c r="E32" s="170"/>
      <c r="F32" s="170"/>
      <c r="G32" s="170"/>
      <c r="H32" s="170"/>
      <c r="I32" s="170"/>
      <c r="J32" s="170"/>
      <c r="K32" s="170"/>
      <c r="L32" s="170"/>
      <c r="M32" s="169" t="str">
        <f t="shared" si="1"/>
        <v/>
      </c>
      <c r="N32" s="171" t="str">
        <f t="shared" si="0"/>
        <v/>
      </c>
      <c r="O32" s="170"/>
      <c r="P32" s="169" t="str">
        <f t="shared" si="2"/>
        <v/>
      </c>
    </row>
    <row r="33" spans="1:16" ht="15.75">
      <c r="A33" s="2" t="str">
        <f>IF(B33="","",SUBTOTAL(3,$B$11:B33))</f>
        <v/>
      </c>
      <c r="B33" s="11"/>
      <c r="C33" s="77"/>
      <c r="D33" s="78"/>
      <c r="E33" s="170"/>
      <c r="F33" s="170"/>
      <c r="G33" s="170"/>
      <c r="H33" s="170"/>
      <c r="I33" s="170"/>
      <c r="J33" s="170"/>
      <c r="K33" s="170"/>
      <c r="L33" s="170"/>
      <c r="M33" s="169" t="str">
        <f t="shared" si="1"/>
        <v/>
      </c>
      <c r="N33" s="171" t="str">
        <f t="shared" si="0"/>
        <v/>
      </c>
      <c r="O33" s="170"/>
      <c r="P33" s="169" t="str">
        <f t="shared" si="2"/>
        <v/>
      </c>
    </row>
    <row r="34" spans="1:16" ht="15.75">
      <c r="A34" s="2" t="str">
        <f>IF(B34="","",SUBTOTAL(3,$B$11:B34))</f>
        <v/>
      </c>
      <c r="B34" s="11"/>
      <c r="C34" s="77"/>
      <c r="D34" s="78"/>
      <c r="E34" s="170"/>
      <c r="F34" s="170"/>
      <c r="G34" s="170"/>
      <c r="H34" s="170"/>
      <c r="I34" s="170"/>
      <c r="J34" s="170"/>
      <c r="K34" s="170"/>
      <c r="L34" s="170"/>
      <c r="M34" s="169" t="str">
        <f t="shared" si="1"/>
        <v/>
      </c>
      <c r="N34" s="171" t="str">
        <f t="shared" si="0"/>
        <v/>
      </c>
      <c r="O34" s="170"/>
      <c r="P34" s="169" t="str">
        <f t="shared" si="2"/>
        <v/>
      </c>
    </row>
    <row r="35" spans="1:16" ht="15.75">
      <c r="A35" s="2" t="str">
        <f>IF(B35="","",SUBTOTAL(3,$B$11:B35))</f>
        <v/>
      </c>
      <c r="B35" s="11"/>
      <c r="C35" s="77"/>
      <c r="D35" s="78"/>
      <c r="E35" s="170"/>
      <c r="F35" s="170"/>
      <c r="G35" s="170"/>
      <c r="H35" s="170"/>
      <c r="I35" s="170"/>
      <c r="J35" s="170"/>
      <c r="K35" s="170"/>
      <c r="L35" s="170"/>
      <c r="M35" s="169" t="str">
        <f t="shared" si="1"/>
        <v/>
      </c>
      <c r="N35" s="171" t="str">
        <f t="shared" si="0"/>
        <v/>
      </c>
      <c r="O35" s="170"/>
      <c r="P35" s="169" t="str">
        <f t="shared" si="2"/>
        <v/>
      </c>
    </row>
    <row r="36" spans="1:16" ht="15.75">
      <c r="A36" s="2" t="str">
        <f>IF(B36="","",SUBTOTAL(3,$B$11:B36))</f>
        <v/>
      </c>
      <c r="B36" s="11"/>
      <c r="C36" s="77"/>
      <c r="D36" s="78"/>
      <c r="E36" s="170"/>
      <c r="F36" s="170"/>
      <c r="G36" s="170"/>
      <c r="H36" s="170"/>
      <c r="I36" s="170"/>
      <c r="J36" s="170"/>
      <c r="K36" s="170"/>
      <c r="L36" s="170"/>
      <c r="M36" s="169" t="str">
        <f t="shared" si="1"/>
        <v/>
      </c>
      <c r="N36" s="171" t="str">
        <f t="shared" si="0"/>
        <v/>
      </c>
      <c r="O36" s="170"/>
      <c r="P36" s="169" t="str">
        <f t="shared" si="2"/>
        <v/>
      </c>
    </row>
    <row r="37" spans="1:16" ht="15.75">
      <c r="A37" s="2" t="str">
        <f>IF(B37="","",SUBTOTAL(3,$B$11:B37))</f>
        <v/>
      </c>
      <c r="B37" s="11"/>
      <c r="C37" s="77"/>
      <c r="D37" s="78"/>
      <c r="E37" s="170"/>
      <c r="F37" s="170"/>
      <c r="G37" s="170"/>
      <c r="H37" s="170"/>
      <c r="I37" s="170"/>
      <c r="J37" s="170"/>
      <c r="K37" s="170"/>
      <c r="L37" s="170"/>
      <c r="M37" s="169" t="str">
        <f t="shared" si="1"/>
        <v/>
      </c>
      <c r="N37" s="171" t="str">
        <f t="shared" si="0"/>
        <v/>
      </c>
      <c r="O37" s="170"/>
      <c r="P37" s="169" t="str">
        <f t="shared" si="2"/>
        <v/>
      </c>
    </row>
    <row r="38" spans="1:16" ht="15.75">
      <c r="A38" s="2" t="str">
        <f>IF(B38="","",SUBTOTAL(3,$B$11:B38))</f>
        <v/>
      </c>
      <c r="B38" s="11"/>
      <c r="C38" s="77"/>
      <c r="D38" s="78"/>
      <c r="E38" s="170"/>
      <c r="F38" s="170"/>
      <c r="G38" s="170"/>
      <c r="H38" s="170"/>
      <c r="I38" s="170"/>
      <c r="J38" s="170"/>
      <c r="K38" s="170"/>
      <c r="L38" s="170"/>
      <c r="M38" s="169" t="str">
        <f t="shared" si="1"/>
        <v/>
      </c>
      <c r="N38" s="171" t="str">
        <f t="shared" si="0"/>
        <v/>
      </c>
      <c r="O38" s="170"/>
      <c r="P38" s="169" t="str">
        <f t="shared" si="2"/>
        <v/>
      </c>
    </row>
    <row r="39" spans="1:16" ht="15.75">
      <c r="A39" s="2" t="str">
        <f>IF(B39="","",SUBTOTAL(3,$B$11:B39))</f>
        <v/>
      </c>
      <c r="B39" s="11"/>
      <c r="C39" s="77"/>
      <c r="D39" s="78"/>
      <c r="E39" s="170"/>
      <c r="F39" s="170"/>
      <c r="G39" s="170"/>
      <c r="H39" s="170"/>
      <c r="I39" s="170"/>
      <c r="J39" s="170"/>
      <c r="K39" s="170"/>
      <c r="L39" s="170"/>
      <c r="M39" s="169" t="str">
        <f t="shared" si="1"/>
        <v/>
      </c>
      <c r="N39" s="171" t="str">
        <f t="shared" si="0"/>
        <v/>
      </c>
      <c r="O39" s="170"/>
      <c r="P39" s="169" t="str">
        <f t="shared" si="2"/>
        <v/>
      </c>
    </row>
    <row r="40" spans="1:16" ht="15.75">
      <c r="A40" s="2" t="str">
        <f>IF(B40="","",SUBTOTAL(3,$B$11:B40))</f>
        <v/>
      </c>
      <c r="B40" s="11"/>
      <c r="C40" s="77"/>
      <c r="D40" s="78"/>
      <c r="E40" s="170"/>
      <c r="F40" s="170"/>
      <c r="G40" s="170"/>
      <c r="H40" s="170"/>
      <c r="I40" s="170"/>
      <c r="J40" s="170"/>
      <c r="K40" s="170"/>
      <c r="L40" s="170"/>
      <c r="M40" s="169" t="str">
        <f t="shared" si="1"/>
        <v/>
      </c>
      <c r="N40" s="171" t="str">
        <f t="shared" si="0"/>
        <v/>
      </c>
      <c r="O40" s="170"/>
      <c r="P40" s="169" t="str">
        <f t="shared" si="2"/>
        <v/>
      </c>
    </row>
    <row r="41" spans="1:16" ht="15.75">
      <c r="A41" s="2" t="str">
        <f>IF(B41="","",SUBTOTAL(3,$B$11:B41))</f>
        <v/>
      </c>
      <c r="B41" s="11"/>
      <c r="C41" s="77"/>
      <c r="D41" s="78"/>
      <c r="E41" s="170"/>
      <c r="F41" s="170"/>
      <c r="G41" s="170"/>
      <c r="H41" s="170"/>
      <c r="I41" s="170"/>
      <c r="J41" s="170"/>
      <c r="K41" s="170"/>
      <c r="L41" s="170"/>
      <c r="M41" s="169" t="str">
        <f t="shared" si="1"/>
        <v/>
      </c>
      <c r="N41" s="171" t="str">
        <f t="shared" si="0"/>
        <v/>
      </c>
      <c r="O41" s="170"/>
      <c r="P41" s="169" t="str">
        <f t="shared" si="2"/>
        <v/>
      </c>
    </row>
    <row r="42" spans="1:16" ht="15.75">
      <c r="A42" s="2" t="str">
        <f>IF(B42="","",SUBTOTAL(3,$B$11:B42))</f>
        <v/>
      </c>
      <c r="B42" s="11"/>
      <c r="C42" s="77"/>
      <c r="D42" s="78"/>
      <c r="E42" s="170"/>
      <c r="F42" s="170"/>
      <c r="G42" s="170"/>
      <c r="H42" s="170"/>
      <c r="I42" s="170"/>
      <c r="J42" s="170"/>
      <c r="K42" s="170"/>
      <c r="L42" s="170"/>
      <c r="M42" s="169" t="str">
        <f t="shared" si="1"/>
        <v/>
      </c>
      <c r="N42" s="171" t="str">
        <f t="shared" si="0"/>
        <v/>
      </c>
      <c r="O42" s="170"/>
      <c r="P42" s="169" t="str">
        <f t="shared" si="2"/>
        <v/>
      </c>
    </row>
    <row r="43" spans="1:16" ht="15.75">
      <c r="A43" s="2" t="str">
        <f>IF(B43="","",SUBTOTAL(3,$B$11:B43))</f>
        <v/>
      </c>
      <c r="B43" s="11"/>
      <c r="C43" s="77"/>
      <c r="D43" s="78"/>
      <c r="E43" s="170"/>
      <c r="F43" s="170"/>
      <c r="G43" s="170"/>
      <c r="H43" s="170"/>
      <c r="I43" s="170"/>
      <c r="J43" s="170"/>
      <c r="K43" s="170"/>
      <c r="L43" s="170"/>
      <c r="M43" s="169" t="str">
        <f t="shared" si="1"/>
        <v/>
      </c>
      <c r="N43" s="171" t="str">
        <f t="shared" ref="N43:N74" si="3">IF(B43="","",IF(OR($C$6="",$I$6="",$K$6=""),"",IF(M43="","KXL",IF(M43&lt;4,"Kém",IF(M43&lt;5.4,"TBY",IF(M43&lt;7,"TB",IF(M43&lt;8.4,"Khá","Giỏi")))))))</f>
        <v/>
      </c>
      <c r="O43" s="170"/>
      <c r="P43" s="169" t="str">
        <f t="shared" si="2"/>
        <v/>
      </c>
    </row>
    <row r="44" spans="1:16" ht="15.75">
      <c r="A44" s="2" t="str">
        <f>IF(B44="","",SUBTOTAL(3,$B$11:B44))</f>
        <v/>
      </c>
      <c r="B44" s="11"/>
      <c r="C44" s="77"/>
      <c r="D44" s="78"/>
      <c r="E44" s="170"/>
      <c r="F44" s="170"/>
      <c r="G44" s="170"/>
      <c r="H44" s="170"/>
      <c r="I44" s="170"/>
      <c r="J44" s="170"/>
      <c r="K44" s="170"/>
      <c r="L44" s="170"/>
      <c r="M44" s="169" t="str">
        <f t="shared" si="1"/>
        <v/>
      </c>
      <c r="N44" s="171" t="str">
        <f t="shared" si="3"/>
        <v/>
      </c>
      <c r="O44" s="170"/>
      <c r="P44" s="169" t="str">
        <f t="shared" si="2"/>
        <v/>
      </c>
    </row>
    <row r="45" spans="1:16" ht="15.75">
      <c r="A45" s="2" t="str">
        <f>IF(B45="","",SUBTOTAL(3,$B$11:B45))</f>
        <v/>
      </c>
      <c r="B45" s="11"/>
      <c r="C45" s="77"/>
      <c r="D45" s="78"/>
      <c r="E45" s="170"/>
      <c r="F45" s="170"/>
      <c r="G45" s="170"/>
      <c r="H45" s="170"/>
      <c r="I45" s="170"/>
      <c r="J45" s="170"/>
      <c r="K45" s="170"/>
      <c r="L45" s="170"/>
      <c r="M45" s="169" t="str">
        <f t="shared" si="1"/>
        <v/>
      </c>
      <c r="N45" s="171" t="str">
        <f t="shared" si="3"/>
        <v/>
      </c>
      <c r="O45" s="170"/>
      <c r="P45" s="169" t="str">
        <f t="shared" si="2"/>
        <v/>
      </c>
    </row>
    <row r="46" spans="1:16" ht="15.75">
      <c r="A46" s="2" t="str">
        <f>IF(B46="","",SUBTOTAL(3,$B$11:B46))</f>
        <v/>
      </c>
      <c r="B46" s="11"/>
      <c r="C46" s="77"/>
      <c r="D46" s="78"/>
      <c r="E46" s="170"/>
      <c r="F46" s="170"/>
      <c r="G46" s="170"/>
      <c r="H46" s="170"/>
      <c r="I46" s="170"/>
      <c r="J46" s="170"/>
      <c r="K46" s="170"/>
      <c r="L46" s="170"/>
      <c r="M46" s="169" t="str">
        <f t="shared" si="1"/>
        <v/>
      </c>
      <c r="N46" s="171" t="str">
        <f t="shared" si="3"/>
        <v/>
      </c>
      <c r="O46" s="170"/>
      <c r="P46" s="169" t="str">
        <f t="shared" si="2"/>
        <v/>
      </c>
    </row>
    <row r="47" spans="1:16" ht="15.75">
      <c r="A47" s="2" t="str">
        <f>IF(B47="","",SUBTOTAL(3,$B$11:B47))</f>
        <v/>
      </c>
      <c r="B47" s="11"/>
      <c r="C47" s="77"/>
      <c r="D47" s="78"/>
      <c r="E47" s="170"/>
      <c r="F47" s="170"/>
      <c r="G47" s="170"/>
      <c r="H47" s="170"/>
      <c r="I47" s="170"/>
      <c r="J47" s="170"/>
      <c r="K47" s="170"/>
      <c r="L47" s="170"/>
      <c r="M47" s="169" t="str">
        <f t="shared" si="1"/>
        <v/>
      </c>
      <c r="N47" s="171" t="str">
        <f t="shared" si="3"/>
        <v/>
      </c>
      <c r="O47" s="170"/>
      <c r="P47" s="169" t="str">
        <f t="shared" si="2"/>
        <v/>
      </c>
    </row>
    <row r="48" spans="1:16" ht="15.75">
      <c r="A48" s="2" t="str">
        <f>IF(B48="","",SUBTOTAL(3,$B$11:B48))</f>
        <v/>
      </c>
      <c r="B48" s="11"/>
      <c r="C48" s="77"/>
      <c r="D48" s="78"/>
      <c r="E48" s="170"/>
      <c r="F48" s="170"/>
      <c r="G48" s="170"/>
      <c r="H48" s="170"/>
      <c r="I48" s="170"/>
      <c r="J48" s="170"/>
      <c r="K48" s="170"/>
      <c r="L48" s="170"/>
      <c r="M48" s="169" t="str">
        <f t="shared" si="1"/>
        <v/>
      </c>
      <c r="N48" s="171" t="str">
        <f t="shared" si="3"/>
        <v/>
      </c>
      <c r="O48" s="170"/>
      <c r="P48" s="169" t="str">
        <f t="shared" si="2"/>
        <v/>
      </c>
    </row>
    <row r="49" spans="1:16" ht="15.75">
      <c r="A49" s="2" t="str">
        <f>IF(B49="","",SUBTOTAL(3,$B$11:B49))</f>
        <v/>
      </c>
      <c r="B49" s="11"/>
      <c r="C49" s="77"/>
      <c r="D49" s="78"/>
      <c r="E49" s="170"/>
      <c r="F49" s="170"/>
      <c r="G49" s="170"/>
      <c r="H49" s="170"/>
      <c r="I49" s="170"/>
      <c r="J49" s="170"/>
      <c r="K49" s="170"/>
      <c r="L49" s="170"/>
      <c r="M49" s="169" t="str">
        <f t="shared" si="1"/>
        <v/>
      </c>
      <c r="N49" s="171" t="str">
        <f t="shared" si="3"/>
        <v/>
      </c>
      <c r="O49" s="170"/>
      <c r="P49" s="169" t="str">
        <f t="shared" si="2"/>
        <v/>
      </c>
    </row>
    <row r="50" spans="1:16" ht="15.75">
      <c r="A50" s="2" t="str">
        <f>IF(B50="","",SUBTOTAL(3,$B$11:B50))</f>
        <v/>
      </c>
      <c r="B50" s="11"/>
      <c r="C50" s="77"/>
      <c r="D50" s="78"/>
      <c r="E50" s="170"/>
      <c r="F50" s="170"/>
      <c r="G50" s="170"/>
      <c r="H50" s="170"/>
      <c r="I50" s="170"/>
      <c r="J50" s="170"/>
      <c r="K50" s="170"/>
      <c r="L50" s="170"/>
      <c r="M50" s="169" t="str">
        <f t="shared" si="1"/>
        <v/>
      </c>
      <c r="N50" s="171" t="str">
        <f t="shared" si="3"/>
        <v/>
      </c>
      <c r="O50" s="170"/>
      <c r="P50" s="169" t="str">
        <f t="shared" si="2"/>
        <v/>
      </c>
    </row>
    <row r="51" spans="1:16" ht="15.75">
      <c r="A51" s="2" t="str">
        <f>IF(B51="","",SUBTOTAL(3,$B$11:B51))</f>
        <v/>
      </c>
      <c r="B51" s="30"/>
      <c r="C51" s="77"/>
      <c r="D51" s="78"/>
      <c r="E51" s="170"/>
      <c r="F51" s="170"/>
      <c r="G51" s="170"/>
      <c r="H51" s="170"/>
      <c r="I51" s="170"/>
      <c r="J51" s="170"/>
      <c r="K51" s="170"/>
      <c r="L51" s="170"/>
      <c r="M51" s="169" t="str">
        <f t="shared" si="1"/>
        <v/>
      </c>
      <c r="N51" s="171" t="str">
        <f t="shared" si="3"/>
        <v/>
      </c>
      <c r="O51" s="170"/>
      <c r="P51" s="169" t="str">
        <f t="shared" si="2"/>
        <v/>
      </c>
    </row>
    <row r="52" spans="1:16" ht="15.75">
      <c r="A52" s="2" t="str">
        <f>IF(B52="","",SUBTOTAL(3,$B$11:B52))</f>
        <v/>
      </c>
      <c r="B52" s="11"/>
      <c r="C52" s="77"/>
      <c r="D52" s="78"/>
      <c r="E52" s="170"/>
      <c r="F52" s="170"/>
      <c r="G52" s="170"/>
      <c r="H52" s="170"/>
      <c r="I52" s="170"/>
      <c r="J52" s="170"/>
      <c r="K52" s="170"/>
      <c r="L52" s="170"/>
      <c r="M52" s="169" t="str">
        <f t="shared" si="1"/>
        <v/>
      </c>
      <c r="N52" s="171" t="str">
        <f t="shared" si="3"/>
        <v/>
      </c>
      <c r="O52" s="170"/>
      <c r="P52" s="169" t="str">
        <f t="shared" si="2"/>
        <v/>
      </c>
    </row>
    <row r="53" spans="1:16" ht="15.75">
      <c r="A53" s="2" t="str">
        <f>IF(B53="","",SUBTOTAL(3,$B$11:B53))</f>
        <v/>
      </c>
      <c r="B53" s="11"/>
      <c r="C53" s="77"/>
      <c r="D53" s="78"/>
      <c r="E53" s="170"/>
      <c r="F53" s="170"/>
      <c r="G53" s="170"/>
      <c r="H53" s="170"/>
      <c r="I53" s="170"/>
      <c r="J53" s="170"/>
      <c r="K53" s="170"/>
      <c r="L53" s="170"/>
      <c r="M53" s="169" t="str">
        <f t="shared" si="1"/>
        <v/>
      </c>
      <c r="N53" s="171" t="str">
        <f t="shared" si="3"/>
        <v/>
      </c>
      <c r="O53" s="170"/>
      <c r="P53" s="169" t="str">
        <f t="shared" si="2"/>
        <v/>
      </c>
    </row>
    <row r="54" spans="1:16" ht="15.75">
      <c r="A54" s="2" t="str">
        <f>IF(B54="","",SUBTOTAL(3,$B$11:B54))</f>
        <v/>
      </c>
      <c r="B54" s="11"/>
      <c r="C54" s="77"/>
      <c r="D54" s="78"/>
      <c r="E54" s="170"/>
      <c r="F54" s="170"/>
      <c r="G54" s="170"/>
      <c r="H54" s="170"/>
      <c r="I54" s="170"/>
      <c r="J54" s="170"/>
      <c r="K54" s="170"/>
      <c r="L54" s="170"/>
      <c r="M54" s="169" t="str">
        <f t="shared" si="1"/>
        <v/>
      </c>
      <c r="N54" s="171" t="str">
        <f t="shared" si="3"/>
        <v/>
      </c>
      <c r="O54" s="170"/>
      <c r="P54" s="169" t="str">
        <f t="shared" si="2"/>
        <v/>
      </c>
    </row>
    <row r="55" spans="1:16" ht="15.75">
      <c r="A55" s="2" t="str">
        <f>IF(B55="","",SUBTOTAL(3,$B$11:B55))</f>
        <v/>
      </c>
      <c r="B55" s="11"/>
      <c r="C55" s="77"/>
      <c r="D55" s="78"/>
      <c r="E55" s="170"/>
      <c r="F55" s="170"/>
      <c r="G55" s="170"/>
      <c r="H55" s="170"/>
      <c r="I55" s="170"/>
      <c r="J55" s="170"/>
      <c r="K55" s="170"/>
      <c r="L55" s="170"/>
      <c r="M55" s="169" t="str">
        <f t="shared" si="1"/>
        <v/>
      </c>
      <c r="N55" s="171" t="str">
        <f t="shared" si="3"/>
        <v/>
      </c>
      <c r="O55" s="170"/>
      <c r="P55" s="169" t="str">
        <f t="shared" si="2"/>
        <v/>
      </c>
    </row>
    <row r="56" spans="1:16" ht="15.75">
      <c r="A56" s="2" t="str">
        <f>IF(B56="","",SUBTOTAL(3,$B$11:B56))</f>
        <v/>
      </c>
      <c r="B56" s="11"/>
      <c r="C56" s="77"/>
      <c r="D56" s="78"/>
      <c r="E56" s="170"/>
      <c r="F56" s="170"/>
      <c r="G56" s="170"/>
      <c r="H56" s="170"/>
      <c r="I56" s="170"/>
      <c r="J56" s="170"/>
      <c r="K56" s="170"/>
      <c r="L56" s="170"/>
      <c r="M56" s="169" t="str">
        <f t="shared" si="1"/>
        <v/>
      </c>
      <c r="N56" s="171" t="str">
        <f t="shared" si="3"/>
        <v/>
      </c>
      <c r="O56" s="170"/>
      <c r="P56" s="169" t="str">
        <f t="shared" si="2"/>
        <v/>
      </c>
    </row>
    <row r="57" spans="1:16" ht="15.75">
      <c r="A57" s="2" t="str">
        <f>IF(B57="","",SUBTOTAL(3,$B$11:B57))</f>
        <v/>
      </c>
      <c r="B57" s="11"/>
      <c r="C57" s="77"/>
      <c r="D57" s="78"/>
      <c r="E57" s="170"/>
      <c r="F57" s="170"/>
      <c r="G57" s="170"/>
      <c r="H57" s="170"/>
      <c r="I57" s="170"/>
      <c r="J57" s="170"/>
      <c r="K57" s="170"/>
      <c r="L57" s="170"/>
      <c r="M57" s="169" t="str">
        <f t="shared" si="1"/>
        <v/>
      </c>
      <c r="N57" s="171" t="str">
        <f t="shared" si="3"/>
        <v/>
      </c>
      <c r="O57" s="170"/>
      <c r="P57" s="169" t="str">
        <f t="shared" si="2"/>
        <v/>
      </c>
    </row>
    <row r="58" spans="1:16" ht="15.75">
      <c r="A58" s="2" t="str">
        <f>IF(B58="","",SUBTOTAL(3,$B$11:B58))</f>
        <v/>
      </c>
      <c r="B58" s="45"/>
      <c r="C58" s="77"/>
      <c r="D58" s="78"/>
      <c r="E58" s="170"/>
      <c r="F58" s="170"/>
      <c r="G58" s="170"/>
      <c r="H58" s="170"/>
      <c r="I58" s="170"/>
      <c r="J58" s="170"/>
      <c r="K58" s="170"/>
      <c r="L58" s="170"/>
      <c r="M58" s="169" t="str">
        <f t="shared" si="1"/>
        <v/>
      </c>
      <c r="N58" s="171" t="str">
        <f t="shared" si="3"/>
        <v/>
      </c>
      <c r="O58" s="170"/>
      <c r="P58" s="169" t="str">
        <f t="shared" si="2"/>
        <v/>
      </c>
    </row>
    <row r="59" spans="1:16" ht="15.75">
      <c r="A59" s="2" t="str">
        <f>IF(B59="","",SUBTOTAL(3,$B$11:B59))</f>
        <v/>
      </c>
      <c r="B59" s="45"/>
      <c r="C59" s="77"/>
      <c r="D59" s="78"/>
      <c r="E59" s="170"/>
      <c r="F59" s="170"/>
      <c r="G59" s="170"/>
      <c r="H59" s="170"/>
      <c r="I59" s="170"/>
      <c r="J59" s="170"/>
      <c r="K59" s="170"/>
      <c r="L59" s="170"/>
      <c r="M59" s="169" t="str">
        <f t="shared" si="1"/>
        <v/>
      </c>
      <c r="N59" s="171" t="str">
        <f t="shared" si="3"/>
        <v/>
      </c>
      <c r="O59" s="170"/>
      <c r="P59" s="169" t="str">
        <f t="shared" si="2"/>
        <v/>
      </c>
    </row>
    <row r="60" spans="1:16" ht="15.75">
      <c r="A60" s="2" t="str">
        <f>IF(B60="","",SUBTOTAL(3,$B$11:B60))</f>
        <v/>
      </c>
      <c r="B60" s="45"/>
      <c r="C60" s="77"/>
      <c r="D60" s="78"/>
      <c r="E60" s="170"/>
      <c r="F60" s="170"/>
      <c r="G60" s="170"/>
      <c r="H60" s="170"/>
      <c r="I60" s="170"/>
      <c r="J60" s="170"/>
      <c r="K60" s="170"/>
      <c r="L60" s="170"/>
      <c r="M60" s="169" t="str">
        <f t="shared" si="1"/>
        <v/>
      </c>
      <c r="N60" s="171" t="str">
        <f t="shared" si="3"/>
        <v/>
      </c>
      <c r="O60" s="170"/>
      <c r="P60" s="169" t="str">
        <f t="shared" si="2"/>
        <v/>
      </c>
    </row>
    <row r="61" spans="1:16" ht="15.75">
      <c r="A61" s="2" t="str">
        <f>IF(B61="","",SUBTOTAL(3,$B$11:B61))</f>
        <v/>
      </c>
      <c r="B61" s="45"/>
      <c r="C61" s="77"/>
      <c r="D61" s="78"/>
      <c r="E61" s="170"/>
      <c r="F61" s="170"/>
      <c r="G61" s="170"/>
      <c r="H61" s="170"/>
      <c r="I61" s="170"/>
      <c r="J61" s="170"/>
      <c r="K61" s="170"/>
      <c r="L61" s="170"/>
      <c r="M61" s="169" t="str">
        <f t="shared" si="1"/>
        <v/>
      </c>
      <c r="N61" s="171" t="str">
        <f t="shared" si="3"/>
        <v/>
      </c>
      <c r="O61" s="170"/>
      <c r="P61" s="169" t="str">
        <f t="shared" si="2"/>
        <v/>
      </c>
    </row>
    <row r="62" spans="1:16" ht="15.75">
      <c r="A62" s="2" t="str">
        <f>IF(B62="","",SUBTOTAL(3,$B$11:B62))</f>
        <v/>
      </c>
      <c r="B62" s="45"/>
      <c r="C62" s="77"/>
      <c r="D62" s="78"/>
      <c r="E62" s="170"/>
      <c r="F62" s="170"/>
      <c r="G62" s="170"/>
      <c r="H62" s="170"/>
      <c r="I62" s="170"/>
      <c r="J62" s="170"/>
      <c r="K62" s="170"/>
      <c r="L62" s="170"/>
      <c r="M62" s="169" t="str">
        <f t="shared" si="1"/>
        <v/>
      </c>
      <c r="N62" s="171" t="str">
        <f t="shared" si="3"/>
        <v/>
      </c>
      <c r="O62" s="170"/>
      <c r="P62" s="169" t="str">
        <f t="shared" si="2"/>
        <v/>
      </c>
    </row>
    <row r="63" spans="1:16" ht="15.75">
      <c r="A63" s="2" t="str">
        <f>IF(B63="","",SUBTOTAL(3,$B$11:B63))</f>
        <v/>
      </c>
      <c r="B63" s="45"/>
      <c r="C63" s="77"/>
      <c r="D63" s="78"/>
      <c r="E63" s="170"/>
      <c r="F63" s="170"/>
      <c r="G63" s="170"/>
      <c r="H63" s="170"/>
      <c r="I63" s="170"/>
      <c r="J63" s="170"/>
      <c r="K63" s="170"/>
      <c r="L63" s="170"/>
      <c r="M63" s="169" t="str">
        <f t="shared" si="1"/>
        <v/>
      </c>
      <c r="N63" s="171" t="str">
        <f t="shared" si="3"/>
        <v/>
      </c>
      <c r="O63" s="170"/>
      <c r="P63" s="169" t="str">
        <f t="shared" si="2"/>
        <v/>
      </c>
    </row>
    <row r="64" spans="1:16" ht="15.75">
      <c r="A64" s="2" t="str">
        <f>IF(B64="","",SUBTOTAL(3,$B$11:B64))</f>
        <v/>
      </c>
      <c r="B64" s="45"/>
      <c r="C64" s="77"/>
      <c r="D64" s="78"/>
      <c r="E64" s="170"/>
      <c r="F64" s="170"/>
      <c r="G64" s="170"/>
      <c r="H64" s="170"/>
      <c r="I64" s="170"/>
      <c r="J64" s="170"/>
      <c r="K64" s="170"/>
      <c r="L64" s="170"/>
      <c r="M64" s="169" t="str">
        <f t="shared" si="1"/>
        <v/>
      </c>
      <c r="N64" s="171" t="str">
        <f t="shared" si="3"/>
        <v/>
      </c>
      <c r="O64" s="170"/>
      <c r="P64" s="169" t="str">
        <f t="shared" si="2"/>
        <v/>
      </c>
    </row>
    <row r="65" spans="1:16" ht="15.75">
      <c r="A65" s="2" t="str">
        <f>IF(B65="","",SUBTOTAL(3,$B$11:B65))</f>
        <v/>
      </c>
      <c r="B65" s="45"/>
      <c r="C65" s="77"/>
      <c r="D65" s="78"/>
      <c r="E65" s="170"/>
      <c r="F65" s="170"/>
      <c r="G65" s="170"/>
      <c r="H65" s="170"/>
      <c r="I65" s="170"/>
      <c r="J65" s="170"/>
      <c r="K65" s="170"/>
      <c r="L65" s="170"/>
      <c r="M65" s="169" t="str">
        <f t="shared" si="1"/>
        <v/>
      </c>
      <c r="N65" s="171" t="str">
        <f t="shared" si="3"/>
        <v/>
      </c>
      <c r="O65" s="170"/>
      <c r="P65" s="169" t="str">
        <f t="shared" si="2"/>
        <v/>
      </c>
    </row>
    <row r="66" spans="1:16" ht="15.75">
      <c r="A66" s="2" t="str">
        <f>IF(B66="","",SUBTOTAL(3,$B$11:B66))</f>
        <v/>
      </c>
      <c r="B66" s="45"/>
      <c r="C66" s="77"/>
      <c r="D66" s="78"/>
      <c r="E66" s="170"/>
      <c r="F66" s="170"/>
      <c r="G66" s="170"/>
      <c r="H66" s="170"/>
      <c r="I66" s="170"/>
      <c r="J66" s="170"/>
      <c r="K66" s="170"/>
      <c r="L66" s="170"/>
      <c r="M66" s="169" t="str">
        <f t="shared" si="1"/>
        <v/>
      </c>
      <c r="N66" s="171" t="str">
        <f t="shared" si="3"/>
        <v/>
      </c>
      <c r="O66" s="170"/>
      <c r="P66" s="169" t="str">
        <f t="shared" si="2"/>
        <v/>
      </c>
    </row>
    <row r="67" spans="1:16" ht="15.75">
      <c r="A67" s="2" t="str">
        <f>IF(B67="","",SUBTOTAL(3,$B$11:B67))</f>
        <v/>
      </c>
      <c r="B67" s="45"/>
      <c r="C67" s="77"/>
      <c r="D67" s="78"/>
      <c r="E67" s="170"/>
      <c r="F67" s="170"/>
      <c r="G67" s="170"/>
      <c r="H67" s="170"/>
      <c r="I67" s="170"/>
      <c r="J67" s="170"/>
      <c r="K67" s="170"/>
      <c r="L67" s="170"/>
      <c r="M67" s="169" t="str">
        <f t="shared" si="1"/>
        <v/>
      </c>
      <c r="N67" s="171" t="str">
        <f t="shared" si="3"/>
        <v/>
      </c>
      <c r="O67" s="170"/>
      <c r="P67" s="169" t="str">
        <f t="shared" si="2"/>
        <v/>
      </c>
    </row>
    <row r="68" spans="1:16" ht="15.75">
      <c r="A68" s="2" t="str">
        <f>IF(B68="","",SUBTOTAL(3,$B$11:B68))</f>
        <v/>
      </c>
      <c r="B68" s="45"/>
      <c r="C68" s="77"/>
      <c r="D68" s="78"/>
      <c r="E68" s="170"/>
      <c r="F68" s="170"/>
      <c r="G68" s="170"/>
      <c r="H68" s="170"/>
      <c r="I68" s="170"/>
      <c r="J68" s="170"/>
      <c r="K68" s="170"/>
      <c r="L68" s="170"/>
      <c r="M68" s="169" t="str">
        <f t="shared" si="1"/>
        <v/>
      </c>
      <c r="N68" s="171" t="str">
        <f t="shared" si="3"/>
        <v/>
      </c>
      <c r="O68" s="170"/>
      <c r="P68" s="169" t="str">
        <f t="shared" si="2"/>
        <v/>
      </c>
    </row>
    <row r="69" spans="1:16" ht="15.75">
      <c r="A69" s="2" t="str">
        <f>IF(B69="","",SUBTOTAL(3,$B$11:B69))</f>
        <v/>
      </c>
      <c r="B69" s="45"/>
      <c r="C69" s="77"/>
      <c r="D69" s="78"/>
      <c r="E69" s="170"/>
      <c r="F69" s="170"/>
      <c r="G69" s="170"/>
      <c r="H69" s="170"/>
      <c r="I69" s="170"/>
      <c r="J69" s="170"/>
      <c r="K69" s="170"/>
      <c r="L69" s="170"/>
      <c r="M69" s="169" t="str">
        <f t="shared" si="1"/>
        <v/>
      </c>
      <c r="N69" s="171" t="str">
        <f t="shared" si="3"/>
        <v/>
      </c>
      <c r="O69" s="170"/>
      <c r="P69" s="169" t="str">
        <f t="shared" si="2"/>
        <v/>
      </c>
    </row>
    <row r="70" spans="1:16" ht="15.75">
      <c r="A70" s="2" t="str">
        <f>IF(B70="","",SUBTOTAL(3,$B$11:B70))</f>
        <v/>
      </c>
      <c r="B70" s="45"/>
      <c r="C70" s="77"/>
      <c r="D70" s="78"/>
      <c r="E70" s="170"/>
      <c r="F70" s="170"/>
      <c r="G70" s="170"/>
      <c r="H70" s="170"/>
      <c r="I70" s="170"/>
      <c r="J70" s="170"/>
      <c r="K70" s="170"/>
      <c r="L70" s="170"/>
      <c r="M70" s="169" t="str">
        <f t="shared" si="1"/>
        <v/>
      </c>
      <c r="N70" s="171" t="str">
        <f t="shared" si="3"/>
        <v/>
      </c>
      <c r="O70" s="170"/>
      <c r="P70" s="169" t="str">
        <f t="shared" si="2"/>
        <v/>
      </c>
    </row>
    <row r="71" spans="1:16" ht="15.75">
      <c r="A71" s="2" t="str">
        <f>IF(B71="","",SUBTOTAL(3,$B$11:B71))</f>
        <v/>
      </c>
      <c r="B71" s="45"/>
      <c r="C71" s="77"/>
      <c r="D71" s="78"/>
      <c r="E71" s="170"/>
      <c r="F71" s="170"/>
      <c r="G71" s="170"/>
      <c r="H71" s="170"/>
      <c r="I71" s="170"/>
      <c r="J71" s="170"/>
      <c r="K71" s="170"/>
      <c r="L71" s="170"/>
      <c r="M71" s="169" t="str">
        <f t="shared" si="1"/>
        <v/>
      </c>
      <c r="N71" s="171" t="str">
        <f t="shared" si="3"/>
        <v/>
      </c>
      <c r="O71" s="170"/>
      <c r="P71" s="169" t="str">
        <f t="shared" si="2"/>
        <v/>
      </c>
    </row>
    <row r="72" spans="1:16" ht="15.75">
      <c r="A72" s="2" t="str">
        <f>IF(B72="","",SUBTOTAL(3,$B$11:B72))</f>
        <v/>
      </c>
      <c r="B72" s="46"/>
      <c r="C72" s="77"/>
      <c r="D72" s="78"/>
      <c r="E72" s="170"/>
      <c r="F72" s="170"/>
      <c r="G72" s="170"/>
      <c r="H72" s="170"/>
      <c r="I72" s="170"/>
      <c r="J72" s="170"/>
      <c r="K72" s="170"/>
      <c r="L72" s="170"/>
      <c r="M72" s="169" t="str">
        <f t="shared" si="1"/>
        <v/>
      </c>
      <c r="N72" s="171" t="str">
        <f t="shared" si="3"/>
        <v/>
      </c>
      <c r="O72" s="170"/>
      <c r="P72" s="169" t="str">
        <f t="shared" si="2"/>
        <v/>
      </c>
    </row>
    <row r="73" spans="1:16" ht="15.75">
      <c r="A73" s="2" t="str">
        <f>IF(B73="","",SUBTOTAL(3,$B$11:B73))</f>
        <v/>
      </c>
      <c r="B73" s="45"/>
      <c r="C73" s="77"/>
      <c r="D73" s="78"/>
      <c r="E73" s="170"/>
      <c r="F73" s="170"/>
      <c r="G73" s="170"/>
      <c r="H73" s="170"/>
      <c r="I73" s="170"/>
      <c r="J73" s="170"/>
      <c r="K73" s="170"/>
      <c r="L73" s="170"/>
      <c r="M73" s="169" t="str">
        <f t="shared" si="1"/>
        <v/>
      </c>
      <c r="N73" s="171" t="str">
        <f t="shared" si="3"/>
        <v/>
      </c>
      <c r="O73" s="170"/>
      <c r="P73" s="169" t="str">
        <f t="shared" si="2"/>
        <v/>
      </c>
    </row>
    <row r="74" spans="1:16" ht="15.75">
      <c r="A74" s="2" t="str">
        <f>IF(B74="","",SUBTOTAL(3,$B$11:B74))</f>
        <v/>
      </c>
      <c r="B74" s="45"/>
      <c r="C74" s="77"/>
      <c r="D74" s="78"/>
      <c r="E74" s="170"/>
      <c r="F74" s="170"/>
      <c r="G74" s="170"/>
      <c r="H74" s="170"/>
      <c r="I74" s="170"/>
      <c r="J74" s="170"/>
      <c r="K74" s="170"/>
      <c r="L74" s="170"/>
      <c r="M74" s="169" t="str">
        <f t="shared" si="1"/>
        <v/>
      </c>
      <c r="N74" s="171" t="str">
        <f t="shared" si="3"/>
        <v/>
      </c>
      <c r="O74" s="170"/>
      <c r="P74" s="169" t="str">
        <f t="shared" si="2"/>
        <v/>
      </c>
    </row>
    <row r="75" spans="1:16" ht="15.75">
      <c r="A75" s="2" t="str">
        <f>IF(B75="","",SUBTOTAL(3,$B$11:B75))</f>
        <v/>
      </c>
      <c r="B75" s="45"/>
      <c r="C75" s="77"/>
      <c r="D75" s="78"/>
      <c r="E75" s="170"/>
      <c r="F75" s="170"/>
      <c r="G75" s="170"/>
      <c r="H75" s="170"/>
      <c r="I75" s="170"/>
      <c r="J75" s="170"/>
      <c r="K75" s="170"/>
      <c r="L75" s="170"/>
      <c r="M75" s="169" t="str">
        <f t="shared" si="1"/>
        <v/>
      </c>
      <c r="N75" s="172" t="str">
        <f>IF(B75="","",IF(OR($C$6="",$I$6="",$K$6=""),"",IF(M75="","KXL",IF(M75&lt;4,"Kém",IF(M75&lt;5.4,"TBY",IF(M75&lt;7,"TB",IF(M75&lt;8.4,"Khá","Giỏi")))))))</f>
        <v/>
      </c>
      <c r="O75" s="170"/>
      <c r="P75" s="169" t="str">
        <f t="shared" si="2"/>
        <v/>
      </c>
    </row>
    <row r="76" spans="1:16" s="3" customFormat="1">
      <c r="A76" s="290" t="s">
        <v>176</v>
      </c>
      <c r="B76" s="290"/>
      <c r="C76" s="290"/>
      <c r="D76" s="290"/>
      <c r="E76" s="290"/>
      <c r="F76" s="290"/>
      <c r="G76" s="290"/>
      <c r="H76" s="290"/>
      <c r="I76" s="290"/>
      <c r="J76" s="290"/>
      <c r="K76" s="290"/>
      <c r="L76" s="290"/>
      <c r="M76" s="290"/>
      <c r="N76" s="290"/>
      <c r="O76" s="290"/>
    </row>
    <row r="77" spans="1:16" s="3" customFormat="1">
      <c r="A77" s="5"/>
      <c r="B77" s="288" t="str">
        <f>"Tổng danh sách có"</f>
        <v>Tổng danh sách có</v>
      </c>
      <c r="C77" s="288"/>
      <c r="D77" s="288"/>
      <c r="E77" s="289" t="str">
        <f>": "&amp;IF(MAX($A$11:$A$75)=1,0,MAX($A$11:$A$75))&amp;" SV"</f>
        <v>: 0 SV</v>
      </c>
      <c r="F77" s="289"/>
      <c r="K77" s="6"/>
      <c r="L77" s="6"/>
      <c r="M77" s="6"/>
      <c r="N77" s="6"/>
      <c r="O77" s="5"/>
    </row>
    <row r="78" spans="1:16" s="3" customFormat="1" ht="12.75" customHeight="1">
      <c r="A78" s="4"/>
      <c r="B78" s="285" t="str">
        <f>"Tổng số SV có điểm Giỏi từ 8,5 đ đến 10 đ"</f>
        <v>Tổng số SV có điểm Giỏi từ 8,5 đ đến 10 đ</v>
      </c>
      <c r="C78" s="285"/>
      <c r="D78" s="285"/>
      <c r="E78" s="285" t="str">
        <f>": "&amp;COUNTIF($N$11:$N$75,"Giỏi")&amp;" SV"</f>
        <v>: 0 SV</v>
      </c>
      <c r="F78" s="285"/>
      <c r="G78" s="287" t="str">
        <f>"("&amp;ROUND(COUNTIF($N$11:$N$75,"Giỏi")*100/MAX($A$11:$A$75),2)&amp;"%" &amp;")"</f>
        <v>(0%)</v>
      </c>
      <c r="H78" s="287"/>
      <c r="I78" s="286" t="str">
        <f>"Tổng số SV có điểm &gt;= 4 đ : "&amp;COUNTIF(M11:M75,"&gt;=4")&amp;" SV"&amp;" ("&amp;ROUND(COUNTIF(M11:M75,"&gt;=4")*100/MAX($A$11:$A$75),2)&amp;"%" &amp;")"</f>
        <v>Tổng số SV có điểm &gt;= 4 đ : 0 SV (0%)</v>
      </c>
      <c r="J78" s="286"/>
      <c r="K78" s="286"/>
      <c r="L78" s="286"/>
      <c r="M78" s="286"/>
      <c r="N78" s="286"/>
      <c r="O78" s="10"/>
    </row>
    <row r="79" spans="1:16" s="3" customFormat="1">
      <c r="A79" s="4"/>
      <c r="B79" s="285" t="str">
        <f>"Tổng số SV có điểm Khá từ 7 đ đến &lt;8,5 đ"</f>
        <v>Tổng số SV có điểm Khá từ 7 đ đến &lt;8,5 đ</v>
      </c>
      <c r="C79" s="285"/>
      <c r="D79" s="285"/>
      <c r="E79" s="285" t="str">
        <f>": "&amp;COUNTIF($N$11:$N$75,"Khá")&amp;" SV"</f>
        <v>: 0 SV</v>
      </c>
      <c r="F79" s="285"/>
      <c r="G79" s="287" t="str">
        <f>"("&amp;ROUND(COUNTIF($N$11:$N$75,"Khá")*100/MAX($A$11:$A$75),2)&amp;"%" &amp;")"</f>
        <v>(0%)</v>
      </c>
      <c r="H79" s="287"/>
      <c r="I79" s="286"/>
      <c r="J79" s="286"/>
      <c r="K79" s="286"/>
      <c r="L79" s="286"/>
      <c r="M79" s="286"/>
      <c r="N79" s="286"/>
      <c r="O79" s="10"/>
    </row>
    <row r="80" spans="1:16" s="3" customFormat="1">
      <c r="A80" s="4"/>
      <c r="B80" s="285" t="str">
        <f>"Tổng số SV có điểm Trung bình từ 5,5 đ đến &lt;7 đ"</f>
        <v>Tổng số SV có điểm Trung bình từ 5,5 đ đến &lt;7 đ</v>
      </c>
      <c r="C80" s="285"/>
      <c r="D80" s="285"/>
      <c r="E80" s="285" t="str">
        <f>": "&amp;COUNTIF($N$11:$N$75,"TB")&amp;" SV"</f>
        <v>: 0 SV</v>
      </c>
      <c r="F80" s="285"/>
      <c r="G80" s="287" t="str">
        <f>"("&amp;ROUND(COUNTIF($N$11:$N$75,"TB")*100/MAX($A$11:$A$75),2)&amp;"%" &amp;")"</f>
        <v>(0%)</v>
      </c>
      <c r="H80" s="287"/>
      <c r="I80" s="286"/>
      <c r="J80" s="286"/>
      <c r="K80" s="286"/>
      <c r="L80" s="286"/>
      <c r="M80" s="286"/>
      <c r="N80" s="286"/>
      <c r="O80" s="10"/>
    </row>
    <row r="81" spans="1:16" s="3" customFormat="1" ht="12.75" customHeight="1">
      <c r="A81" s="4"/>
      <c r="B81" s="285" t="str">
        <f>"Tổng số SV có điểm Trung bình yếu từ 4 đ đến &lt;5,5 đ"</f>
        <v>Tổng số SV có điểm Trung bình yếu từ 4 đ đến &lt;5,5 đ</v>
      </c>
      <c r="C81" s="285"/>
      <c r="D81" s="285"/>
      <c r="E81" s="285" t="str">
        <f>": "&amp;COUNTIF($N$11:$N$75,"TBY")&amp;" SV"</f>
        <v>: 0 SV</v>
      </c>
      <c r="F81" s="285"/>
      <c r="G81" s="287" t="str">
        <f>"("&amp;ROUND(COUNTIF($N$11:$N$75,"TBY")*100/MAX($A$11:$A$75),2)&amp;"%" &amp;")"</f>
        <v>(0%)</v>
      </c>
      <c r="H81" s="287"/>
      <c r="I81" s="301" t="str">
        <f>"Tổng số SV có điểm &lt; 4 đ : "&amp;COUNTIF(M11:M75,"&lt;4")&amp;" SV"&amp;" ("&amp;ROUND(COUNTIF(M11:M75,"&lt;4")*100/MAX($A$11:$A$75),2)&amp;"%" &amp;")"</f>
        <v>Tổng số SV có điểm &lt; 4 đ : 0 SV (0%)</v>
      </c>
      <c r="J81" s="301"/>
      <c r="K81" s="301"/>
      <c r="L81" s="301"/>
      <c r="M81" s="301"/>
      <c r="N81" s="301"/>
      <c r="O81" s="31"/>
    </row>
    <row r="82" spans="1:16" s="3" customFormat="1">
      <c r="A82" s="4"/>
      <c r="B82" s="285" t="str">
        <f>"Tổng số SV có điểm kém &lt;4 đ"</f>
        <v>Tổng số SV có điểm kém &lt;4 đ</v>
      </c>
      <c r="C82" s="285"/>
      <c r="D82" s="285"/>
      <c r="E82" s="285" t="str">
        <f>": "&amp;COUNTIF($N$11:$N$75,"Kém")&amp;" SV"</f>
        <v>: 0 SV</v>
      </c>
      <c r="F82" s="285"/>
      <c r="G82" s="287" t="str">
        <f>"("&amp;ROUND(COUNTIF($N$11:$N$75,"Kém")*100/MAX($A$11:$A$75),2)&amp;"%"&amp;")"</f>
        <v>(0%)</v>
      </c>
      <c r="H82" s="287"/>
      <c r="I82" s="301"/>
      <c r="J82" s="301"/>
      <c r="K82" s="301"/>
      <c r="L82" s="301"/>
      <c r="M82" s="301"/>
      <c r="N82" s="301"/>
      <c r="O82" s="31"/>
    </row>
    <row r="83" spans="1:16" s="3" customFormat="1">
      <c r="A83" s="4"/>
      <c r="B83" s="285" t="str">
        <f>"Tổng số SV không xếp loại vì chưa đủ điều kiện"</f>
        <v>Tổng số SV không xếp loại vì chưa đủ điều kiện</v>
      </c>
      <c r="C83" s="285"/>
      <c r="D83" s="285"/>
      <c r="E83" s="285" t="str">
        <f>": "&amp;COUNTIF($N$11:$N$75,"KXL")&amp;" SV"</f>
        <v>: 0 SV</v>
      </c>
      <c r="F83" s="285"/>
      <c r="G83" s="287" t="str">
        <f>"("&amp;ROUND(COUNTIF($N$11:$N$75,"KXL")*100/MAX($A$11:$A$75),2)&amp;"%"&amp;")"</f>
        <v>(0%)</v>
      </c>
      <c r="H83" s="287"/>
      <c r="I83" s="301"/>
      <c r="J83" s="301"/>
      <c r="K83" s="301"/>
      <c r="L83" s="301"/>
      <c r="M83" s="301"/>
      <c r="N83" s="301"/>
      <c r="O83" s="31"/>
    </row>
    <row r="84" spans="1:16" ht="24" customHeight="1">
      <c r="B84" s="33"/>
      <c r="C84" s="33"/>
      <c r="D84" s="33"/>
      <c r="E84" s="33"/>
      <c r="F84" s="33"/>
      <c r="G84" s="303" t="s">
        <v>173</v>
      </c>
      <c r="H84" s="303"/>
      <c r="I84" s="303"/>
      <c r="J84" s="303"/>
      <c r="K84" s="303"/>
      <c r="L84" s="303"/>
      <c r="M84" s="303"/>
      <c r="N84" s="303"/>
      <c r="O84" s="303"/>
      <c r="P84" s="303"/>
    </row>
    <row r="85" spans="1:16" ht="15.75" customHeight="1">
      <c r="A85" s="283" t="s">
        <v>50</v>
      </c>
      <c r="B85" s="283"/>
      <c r="C85" s="283"/>
      <c r="D85" s="283" t="s">
        <v>9</v>
      </c>
      <c r="E85" s="283"/>
      <c r="F85" s="283"/>
      <c r="G85" s="283"/>
      <c r="H85" s="12"/>
      <c r="I85" s="283" t="s">
        <v>84</v>
      </c>
      <c r="J85" s="283"/>
      <c r="K85" s="283"/>
      <c r="L85" s="283"/>
      <c r="M85" s="283"/>
      <c r="N85" s="34"/>
      <c r="O85" s="34"/>
    </row>
    <row r="86" spans="1:16">
      <c r="A86" s="321"/>
      <c r="B86" s="321"/>
      <c r="C86" s="321"/>
      <c r="D86" s="43"/>
      <c r="F86" s="43"/>
      <c r="G86" s="43"/>
      <c r="H86" s="43"/>
      <c r="I86" s="43"/>
      <c r="J86" s="43"/>
      <c r="K86" s="43"/>
      <c r="L86" s="43"/>
      <c r="M86" s="43"/>
      <c r="N86" s="43"/>
      <c r="O86" s="43"/>
    </row>
    <row r="91" spans="1:16" ht="15.75" customHeight="1">
      <c r="A91" s="283"/>
      <c r="B91" s="283"/>
      <c r="C91" s="283"/>
      <c r="D91" s="283"/>
      <c r="E91" s="283"/>
      <c r="F91" s="283"/>
      <c r="G91" s="283"/>
      <c r="H91" s="12"/>
      <c r="I91" s="302"/>
      <c r="J91" s="302"/>
      <c r="K91" s="302"/>
      <c r="L91" s="302"/>
      <c r="M91" s="302"/>
      <c r="N91" s="34"/>
      <c r="O91" s="34"/>
    </row>
  </sheetData>
  <sheetProtection password="E4CC" sheet="1" objects="1" scenarios="1" formatCells="0" formatRows="0"/>
  <dataConsolidate/>
  <mergeCells count="60">
    <mergeCell ref="A4:N4"/>
    <mergeCell ref="L8:L9"/>
    <mergeCell ref="M8:M10"/>
    <mergeCell ref="N8:N10"/>
    <mergeCell ref="K6:M6"/>
    <mergeCell ref="E8:E9"/>
    <mergeCell ref="F8:F9"/>
    <mergeCell ref="G8:G9"/>
    <mergeCell ref="H8:H9"/>
    <mergeCell ref="C6:E6"/>
    <mergeCell ref="F7:H7"/>
    <mergeCell ref="I7:K7"/>
    <mergeCell ref="G6:H6"/>
    <mergeCell ref="G82:H82"/>
    <mergeCell ref="G78:H78"/>
    <mergeCell ref="P8:P10"/>
    <mergeCell ref="A5:P5"/>
    <mergeCell ref="B8:B10"/>
    <mergeCell ref="C8:D10"/>
    <mergeCell ref="G83:H83"/>
    <mergeCell ref="E83:F83"/>
    <mergeCell ref="B83:D83"/>
    <mergeCell ref="E82:F82"/>
    <mergeCell ref="A91:C91"/>
    <mergeCell ref="D91:G91"/>
    <mergeCell ref="I91:M91"/>
    <mergeCell ref="G80:H80"/>
    <mergeCell ref="G81:H81"/>
    <mergeCell ref="I81:N83"/>
    <mergeCell ref="B80:D80"/>
    <mergeCell ref="B81:D81"/>
    <mergeCell ref="B82:D82"/>
    <mergeCell ref="A85:C85"/>
    <mergeCell ref="I85:M85"/>
    <mergeCell ref="G84:P84"/>
    <mergeCell ref="E81:F81"/>
    <mergeCell ref="E80:F80"/>
    <mergeCell ref="A86:C86"/>
    <mergeCell ref="D85:G85"/>
    <mergeCell ref="I78:N80"/>
    <mergeCell ref="G79:H79"/>
    <mergeCell ref="A8:A10"/>
    <mergeCell ref="B77:D77"/>
    <mergeCell ref="B78:D78"/>
    <mergeCell ref="A76:O76"/>
    <mergeCell ref="E10:J10"/>
    <mergeCell ref="I8:I9"/>
    <mergeCell ref="J8:J9"/>
    <mergeCell ref="K8:K9"/>
    <mergeCell ref="B79:D79"/>
    <mergeCell ref="E77:F77"/>
    <mergeCell ref="E78:F78"/>
    <mergeCell ref="E79:F79"/>
    <mergeCell ref="O8:O9"/>
    <mergeCell ref="A1:F1"/>
    <mergeCell ref="G1:O1"/>
    <mergeCell ref="A2:F2"/>
    <mergeCell ref="G2:O2"/>
    <mergeCell ref="A3:F3"/>
    <mergeCell ref="G3:O3"/>
  </mergeCells>
  <phoneticPr fontId="9" type="noConversion"/>
  <conditionalFormatting sqref="M11:M75 P11:P75">
    <cfRule type="cellIs" dxfId="5" priority="3" stopIfTrue="1" operator="lessThan">
      <formula>4</formula>
    </cfRule>
  </conditionalFormatting>
  <conditionalFormatting sqref="M11:M75">
    <cfRule type="cellIs" dxfId="4" priority="1" stopIfTrue="1" operator="lessThan">
      <formula>4</formula>
    </cfRule>
    <cfRule type="cellIs" dxfId="3" priority="2" stopIfTrue="1" operator="lessThan">
      <formula>5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CC"/>
  </sheetPr>
  <dimension ref="A1:O91"/>
  <sheetViews>
    <sheetView workbookViewId="0">
      <selection activeCell="J19" sqref="J19"/>
    </sheetView>
  </sheetViews>
  <sheetFormatPr defaultRowHeight="12.75"/>
  <cols>
    <col min="1" max="1" width="4.28515625" style="32" customWidth="1"/>
    <col min="2" max="2" width="14.7109375" style="32" customWidth="1"/>
    <col min="3" max="3" width="19.140625" style="32" bestFit="1" customWidth="1"/>
    <col min="4" max="4" width="8.140625" style="32" bestFit="1" customWidth="1"/>
    <col min="5" max="10" width="5.7109375" style="32" customWidth="1"/>
    <col min="11" max="13" width="5.7109375" style="5" customWidth="1"/>
    <col min="14" max="14" width="9.5703125" style="32" customWidth="1"/>
    <col min="15" max="15" width="4.5703125" style="32" hidden="1" customWidth="1"/>
    <col min="16" max="16384" width="9.140625" style="32"/>
  </cols>
  <sheetData>
    <row r="1" spans="1:15" s="100" customFormat="1" ht="15.75">
      <c r="A1" s="269" t="s">
        <v>134</v>
      </c>
      <c r="B1" s="269"/>
      <c r="C1" s="269"/>
      <c r="D1" s="269"/>
      <c r="E1" s="269"/>
      <c r="F1" s="269"/>
      <c r="G1" s="266" t="s">
        <v>58</v>
      </c>
      <c r="H1" s="266"/>
      <c r="I1" s="266"/>
      <c r="J1" s="266"/>
      <c r="K1" s="266"/>
      <c r="L1" s="266"/>
      <c r="M1" s="266"/>
      <c r="N1" s="266"/>
      <c r="O1" s="266"/>
    </row>
    <row r="2" spans="1:15" s="100" customFormat="1" ht="30.75" customHeight="1">
      <c r="A2" s="270" t="s">
        <v>136</v>
      </c>
      <c r="B2" s="271"/>
      <c r="C2" s="271"/>
      <c r="D2" s="271"/>
      <c r="E2" s="271"/>
      <c r="F2" s="271"/>
      <c r="G2" s="267" t="s">
        <v>59</v>
      </c>
      <c r="H2" s="267"/>
      <c r="I2" s="267"/>
      <c r="J2" s="267"/>
      <c r="K2" s="267"/>
      <c r="L2" s="267"/>
      <c r="M2" s="267"/>
      <c r="N2" s="267"/>
      <c r="O2" s="267"/>
    </row>
    <row r="3" spans="1:15" s="3" customFormat="1" ht="15.75">
      <c r="A3" s="272" t="s">
        <v>60</v>
      </c>
      <c r="B3" s="272"/>
      <c r="C3" s="272"/>
      <c r="D3" s="272"/>
      <c r="E3" s="272"/>
      <c r="F3" s="272"/>
      <c r="G3" s="269"/>
      <c r="H3" s="269"/>
      <c r="I3" s="269"/>
      <c r="J3" s="269"/>
      <c r="K3" s="269"/>
      <c r="L3" s="269"/>
      <c r="M3" s="269"/>
      <c r="N3" s="269"/>
      <c r="O3" s="269"/>
    </row>
    <row r="4" spans="1:15" ht="19.5">
      <c r="A4" s="268" t="s">
        <v>174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</row>
    <row r="5" spans="1:15" ht="18.75">
      <c r="A5" s="268"/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</row>
    <row r="6" spans="1:15" s="35" customFormat="1" ht="15">
      <c r="B6" s="36" t="s">
        <v>5</v>
      </c>
      <c r="C6" s="324"/>
      <c r="D6" s="324"/>
      <c r="E6" s="324"/>
      <c r="F6" s="283" t="s">
        <v>33</v>
      </c>
      <c r="G6" s="283"/>
      <c r="H6" s="283"/>
      <c r="I6" s="37"/>
      <c r="J6" s="284" t="s">
        <v>47</v>
      </c>
      <c r="K6" s="284"/>
      <c r="L6" s="324"/>
      <c r="M6" s="324"/>
      <c r="N6" s="324"/>
    </row>
    <row r="7" spans="1:15" s="38" customFormat="1" ht="15">
      <c r="C7" s="39" t="s">
        <v>6</v>
      </c>
      <c r="D7" s="40" t="s">
        <v>181</v>
      </c>
      <c r="F7" s="281" t="s">
        <v>7</v>
      </c>
      <c r="G7" s="281"/>
      <c r="H7" s="281"/>
      <c r="I7" s="282" t="s">
        <v>182</v>
      </c>
      <c r="J7" s="282"/>
      <c r="K7" s="282"/>
      <c r="N7" s="42"/>
      <c r="O7" s="42"/>
    </row>
    <row r="8" spans="1:15" s="8" customFormat="1" ht="15.75" customHeight="1">
      <c r="A8" s="273" t="s">
        <v>8</v>
      </c>
      <c r="B8" s="273" t="s">
        <v>48</v>
      </c>
      <c r="C8" s="292" t="s">
        <v>49</v>
      </c>
      <c r="D8" s="293"/>
      <c r="E8" s="278" t="s">
        <v>14</v>
      </c>
      <c r="F8" s="279"/>
      <c r="G8" s="279"/>
      <c r="H8" s="279"/>
      <c r="I8" s="279"/>
      <c r="J8" s="279"/>
      <c r="K8" s="279"/>
      <c r="L8" s="279"/>
      <c r="M8" s="280"/>
      <c r="N8" s="273" t="s">
        <v>15</v>
      </c>
      <c r="O8" s="291" t="s">
        <v>12</v>
      </c>
    </row>
    <row r="9" spans="1:15" s="8" customFormat="1" ht="15.75">
      <c r="A9" s="274"/>
      <c r="B9" s="274"/>
      <c r="C9" s="294"/>
      <c r="D9" s="295"/>
      <c r="E9" s="277" t="s">
        <v>16</v>
      </c>
      <c r="F9" s="277" t="s">
        <v>17</v>
      </c>
      <c r="G9" s="277" t="s">
        <v>18</v>
      </c>
      <c r="H9" s="277" t="s">
        <v>19</v>
      </c>
      <c r="I9" s="277" t="s">
        <v>20</v>
      </c>
      <c r="J9" s="277" t="s">
        <v>21</v>
      </c>
      <c r="K9" s="277" t="s">
        <v>22</v>
      </c>
      <c r="L9" s="277" t="s">
        <v>23</v>
      </c>
      <c r="M9" s="277" t="s">
        <v>24</v>
      </c>
      <c r="N9" s="274"/>
      <c r="O9" s="291"/>
    </row>
    <row r="10" spans="1:15" ht="12.75" customHeight="1">
      <c r="A10" s="275"/>
      <c r="B10" s="275"/>
      <c r="C10" s="296"/>
      <c r="D10" s="297"/>
      <c r="E10" s="277"/>
      <c r="F10" s="277"/>
      <c r="G10" s="277"/>
      <c r="H10" s="277"/>
      <c r="I10" s="277"/>
      <c r="J10" s="277"/>
      <c r="K10" s="277"/>
      <c r="L10" s="277"/>
      <c r="M10" s="277"/>
      <c r="N10" s="275"/>
      <c r="O10" s="291"/>
    </row>
    <row r="11" spans="1:15" ht="15.75">
      <c r="A11" s="2" t="str">
        <f>IF(B11="","",SUBTOTAL(3,$B$11:B11))</f>
        <v/>
      </c>
      <c r="B11" s="101"/>
      <c r="C11" s="102"/>
      <c r="D11" s="102"/>
      <c r="E11" s="170"/>
      <c r="F11" s="170"/>
      <c r="G11" s="170"/>
      <c r="H11" s="170"/>
      <c r="I11" s="170"/>
      <c r="J11" s="170"/>
      <c r="K11" s="170"/>
      <c r="L11" s="173"/>
      <c r="M11" s="170"/>
      <c r="N11" s="174" t="str">
        <f>IF(B11="","",IF(OR($C$6="",$I$6="",$L$6="",$I$91=""),"",IF(COUNT(E11:M11)=0,"",ROUND(SUM(E11:M11)/COUNT(E11:M11),1))))</f>
        <v/>
      </c>
      <c r="O11" s="1" t="str">
        <f t="shared" ref="O11:O42" si="0">IF(B11="","",IF(OR($C$6="",$I$6="",$L$6=""),"",IF(N11="","KXL",IF(N11&lt;4,"Kém",IF(N11&lt;5.4,"TBY",IF(N11&lt;7,"TB",IF(N11&lt;8.4,"Khá","Giỏi")))))))</f>
        <v/>
      </c>
    </row>
    <row r="12" spans="1:15" ht="15.75">
      <c r="A12" s="2" t="str">
        <f>IF(B12="","",SUBTOTAL(3,$B$11:B12))</f>
        <v/>
      </c>
      <c r="B12" s="101"/>
      <c r="C12" s="102"/>
      <c r="D12" s="102"/>
      <c r="E12" s="170"/>
      <c r="F12" s="170"/>
      <c r="G12" s="170"/>
      <c r="H12" s="170"/>
      <c r="I12" s="170"/>
      <c r="J12" s="170"/>
      <c r="K12" s="170"/>
      <c r="L12" s="173"/>
      <c r="M12" s="170"/>
      <c r="N12" s="174" t="str">
        <f t="shared" ref="N12:N75" si="1">IF(B12="","",IF(OR($C$6="",$I$6="",$L$6="",$I$91=""),"",IF(COUNT(E12:M12)=0,"",ROUND(SUM(E12:M12)/COUNT(E12:M12),1))))</f>
        <v/>
      </c>
      <c r="O12" s="1" t="str">
        <f t="shared" si="0"/>
        <v/>
      </c>
    </row>
    <row r="13" spans="1:15" ht="15.75">
      <c r="A13" s="2" t="str">
        <f>IF(B13="","",SUBTOTAL(3,$B$11:B13))</f>
        <v/>
      </c>
      <c r="B13" s="101"/>
      <c r="C13" s="102"/>
      <c r="D13" s="102"/>
      <c r="E13" s="170"/>
      <c r="F13" s="170"/>
      <c r="G13" s="170"/>
      <c r="H13" s="170"/>
      <c r="I13" s="170"/>
      <c r="J13" s="170"/>
      <c r="K13" s="170"/>
      <c r="L13" s="173"/>
      <c r="M13" s="170"/>
      <c r="N13" s="174" t="str">
        <f t="shared" si="1"/>
        <v/>
      </c>
      <c r="O13" s="1" t="str">
        <f t="shared" si="0"/>
        <v/>
      </c>
    </row>
    <row r="14" spans="1:15" ht="15.75">
      <c r="A14" s="2" t="str">
        <f>IF(B14="","",SUBTOTAL(3,$B$11:B14))</f>
        <v/>
      </c>
      <c r="B14" s="101"/>
      <c r="C14" s="102"/>
      <c r="D14" s="102"/>
      <c r="E14" s="170"/>
      <c r="F14" s="170"/>
      <c r="G14" s="170"/>
      <c r="H14" s="170"/>
      <c r="I14" s="170"/>
      <c r="J14" s="170"/>
      <c r="K14" s="170"/>
      <c r="L14" s="173"/>
      <c r="M14" s="170"/>
      <c r="N14" s="174" t="str">
        <f t="shared" si="1"/>
        <v/>
      </c>
      <c r="O14" s="1" t="str">
        <f t="shared" si="0"/>
        <v/>
      </c>
    </row>
    <row r="15" spans="1:15" ht="15.75">
      <c r="A15" s="2" t="str">
        <f>IF(B15="","",SUBTOTAL(3,$B$11:B15))</f>
        <v/>
      </c>
      <c r="B15" s="101"/>
      <c r="C15" s="102"/>
      <c r="D15" s="102"/>
      <c r="E15" s="170"/>
      <c r="F15" s="170"/>
      <c r="G15" s="170"/>
      <c r="H15" s="170"/>
      <c r="I15" s="170"/>
      <c r="J15" s="170"/>
      <c r="K15" s="170"/>
      <c r="L15" s="173"/>
      <c r="M15" s="170"/>
      <c r="N15" s="174" t="str">
        <f t="shared" si="1"/>
        <v/>
      </c>
      <c r="O15" s="1" t="str">
        <f t="shared" si="0"/>
        <v/>
      </c>
    </row>
    <row r="16" spans="1:15" ht="15.75">
      <c r="A16" s="2" t="str">
        <f>IF(B16="","",SUBTOTAL(3,$B$11:B16))</f>
        <v/>
      </c>
      <c r="B16" s="101"/>
      <c r="C16" s="102"/>
      <c r="D16" s="102"/>
      <c r="E16" s="170"/>
      <c r="F16" s="170"/>
      <c r="G16" s="170"/>
      <c r="H16" s="170"/>
      <c r="I16" s="170"/>
      <c r="J16" s="170"/>
      <c r="K16" s="170"/>
      <c r="L16" s="173"/>
      <c r="M16" s="170"/>
      <c r="N16" s="174" t="str">
        <f t="shared" si="1"/>
        <v/>
      </c>
      <c r="O16" s="1" t="str">
        <f t="shared" si="0"/>
        <v/>
      </c>
    </row>
    <row r="17" spans="1:15" ht="15.75">
      <c r="A17" s="2" t="str">
        <f>IF(B17="","",SUBTOTAL(3,$B$11:B17))</f>
        <v/>
      </c>
      <c r="B17" s="101"/>
      <c r="C17" s="102"/>
      <c r="D17" s="102"/>
      <c r="E17" s="170"/>
      <c r="F17" s="170"/>
      <c r="G17" s="170"/>
      <c r="H17" s="170"/>
      <c r="I17" s="170"/>
      <c r="J17" s="170"/>
      <c r="K17" s="170"/>
      <c r="L17" s="173"/>
      <c r="M17" s="170"/>
      <c r="N17" s="174" t="str">
        <f t="shared" si="1"/>
        <v/>
      </c>
      <c r="O17" s="1" t="str">
        <f t="shared" si="0"/>
        <v/>
      </c>
    </row>
    <row r="18" spans="1:15" ht="15.75">
      <c r="A18" s="2" t="str">
        <f>IF(B18="","",SUBTOTAL(3,$B$11:B18))</f>
        <v/>
      </c>
      <c r="B18" s="101"/>
      <c r="C18" s="102"/>
      <c r="D18" s="102"/>
      <c r="E18" s="170"/>
      <c r="F18" s="170"/>
      <c r="G18" s="170"/>
      <c r="H18" s="170"/>
      <c r="I18" s="170"/>
      <c r="J18" s="170"/>
      <c r="K18" s="170"/>
      <c r="L18" s="173"/>
      <c r="M18" s="170"/>
      <c r="N18" s="174" t="str">
        <f t="shared" si="1"/>
        <v/>
      </c>
      <c r="O18" s="1" t="str">
        <f t="shared" si="0"/>
        <v/>
      </c>
    </row>
    <row r="19" spans="1:15" ht="15.75">
      <c r="A19" s="2" t="str">
        <f>IF(B19="","",SUBTOTAL(3,$B$11:B19))</f>
        <v/>
      </c>
      <c r="B19" s="101"/>
      <c r="C19" s="102"/>
      <c r="D19" s="102"/>
      <c r="E19" s="170"/>
      <c r="F19" s="170"/>
      <c r="G19" s="170"/>
      <c r="H19" s="170"/>
      <c r="I19" s="170"/>
      <c r="J19" s="170"/>
      <c r="K19" s="170"/>
      <c r="L19" s="173"/>
      <c r="M19" s="170"/>
      <c r="N19" s="174" t="str">
        <f t="shared" si="1"/>
        <v/>
      </c>
      <c r="O19" s="1" t="str">
        <f t="shared" si="0"/>
        <v/>
      </c>
    </row>
    <row r="20" spans="1:15" ht="15.75">
      <c r="A20" s="2" t="str">
        <f>IF(B20="","",SUBTOTAL(3,$B$11:B20))</f>
        <v/>
      </c>
      <c r="B20" s="76"/>
      <c r="C20" s="77"/>
      <c r="D20" s="78"/>
      <c r="E20" s="170"/>
      <c r="F20" s="170"/>
      <c r="G20" s="170"/>
      <c r="H20" s="170"/>
      <c r="I20" s="170"/>
      <c r="J20" s="170"/>
      <c r="K20" s="170"/>
      <c r="L20" s="173"/>
      <c r="M20" s="170"/>
      <c r="N20" s="174" t="str">
        <f t="shared" si="1"/>
        <v/>
      </c>
      <c r="O20" s="1" t="str">
        <f t="shared" si="0"/>
        <v/>
      </c>
    </row>
    <row r="21" spans="1:15" ht="15.75">
      <c r="A21" s="2" t="str">
        <f>IF(B21="","",SUBTOTAL(3,$B$11:B21))</f>
        <v/>
      </c>
      <c r="B21" s="11"/>
      <c r="C21" s="77"/>
      <c r="D21" s="78"/>
      <c r="E21" s="170"/>
      <c r="F21" s="170"/>
      <c r="G21" s="170"/>
      <c r="H21" s="170"/>
      <c r="I21" s="170"/>
      <c r="J21" s="170"/>
      <c r="K21" s="170"/>
      <c r="L21" s="173"/>
      <c r="M21" s="170"/>
      <c r="N21" s="174" t="str">
        <f t="shared" si="1"/>
        <v/>
      </c>
      <c r="O21" s="1" t="str">
        <f t="shared" si="0"/>
        <v/>
      </c>
    </row>
    <row r="22" spans="1:15" ht="15.75">
      <c r="A22" s="2" t="str">
        <f>IF(B22="","",SUBTOTAL(3,$B$11:B22))</f>
        <v/>
      </c>
      <c r="B22" s="11"/>
      <c r="C22" s="77"/>
      <c r="D22" s="78"/>
      <c r="E22" s="170"/>
      <c r="F22" s="170"/>
      <c r="G22" s="170"/>
      <c r="H22" s="170"/>
      <c r="I22" s="170"/>
      <c r="J22" s="170"/>
      <c r="K22" s="170"/>
      <c r="L22" s="173"/>
      <c r="M22" s="170"/>
      <c r="N22" s="174" t="str">
        <f t="shared" si="1"/>
        <v/>
      </c>
      <c r="O22" s="1" t="str">
        <f t="shared" si="0"/>
        <v/>
      </c>
    </row>
    <row r="23" spans="1:15" ht="15.75">
      <c r="A23" s="2" t="str">
        <f>IF(B23="","",SUBTOTAL(3,$B$11:B23))</f>
        <v/>
      </c>
      <c r="B23" s="11"/>
      <c r="C23" s="77"/>
      <c r="D23" s="78"/>
      <c r="E23" s="170"/>
      <c r="F23" s="170"/>
      <c r="G23" s="170"/>
      <c r="H23" s="170"/>
      <c r="I23" s="170"/>
      <c r="J23" s="170"/>
      <c r="K23" s="170"/>
      <c r="L23" s="173"/>
      <c r="M23" s="170"/>
      <c r="N23" s="174" t="str">
        <f t="shared" si="1"/>
        <v/>
      </c>
      <c r="O23" s="1" t="str">
        <f t="shared" si="0"/>
        <v/>
      </c>
    </row>
    <row r="24" spans="1:15" ht="15.75">
      <c r="A24" s="2" t="str">
        <f>IF(B24="","",SUBTOTAL(3,$B$11:B24))</f>
        <v/>
      </c>
      <c r="B24" s="11"/>
      <c r="C24" s="77"/>
      <c r="D24" s="78"/>
      <c r="E24" s="170"/>
      <c r="F24" s="170"/>
      <c r="G24" s="170"/>
      <c r="H24" s="170"/>
      <c r="I24" s="170"/>
      <c r="J24" s="170"/>
      <c r="K24" s="170"/>
      <c r="L24" s="173"/>
      <c r="M24" s="170"/>
      <c r="N24" s="174" t="str">
        <f t="shared" si="1"/>
        <v/>
      </c>
      <c r="O24" s="1" t="str">
        <f t="shared" si="0"/>
        <v/>
      </c>
    </row>
    <row r="25" spans="1:15" ht="15.75">
      <c r="A25" s="2" t="str">
        <f>IF(B25="","",SUBTOTAL(3,$B$11:B25))</f>
        <v/>
      </c>
      <c r="B25" s="11"/>
      <c r="C25" s="77"/>
      <c r="D25" s="78"/>
      <c r="E25" s="170"/>
      <c r="F25" s="170"/>
      <c r="G25" s="170"/>
      <c r="H25" s="170"/>
      <c r="I25" s="170"/>
      <c r="J25" s="170"/>
      <c r="K25" s="170"/>
      <c r="L25" s="173"/>
      <c r="M25" s="170"/>
      <c r="N25" s="174" t="str">
        <f t="shared" si="1"/>
        <v/>
      </c>
      <c r="O25" s="1" t="str">
        <f t="shared" si="0"/>
        <v/>
      </c>
    </row>
    <row r="26" spans="1:15" ht="15.75">
      <c r="A26" s="2" t="str">
        <f>IF(B26="","",SUBTOTAL(3,$B$11:B26))</f>
        <v/>
      </c>
      <c r="B26" s="11"/>
      <c r="C26" s="77"/>
      <c r="D26" s="78"/>
      <c r="E26" s="170"/>
      <c r="F26" s="170"/>
      <c r="G26" s="170"/>
      <c r="H26" s="170"/>
      <c r="I26" s="170"/>
      <c r="J26" s="170"/>
      <c r="K26" s="170"/>
      <c r="L26" s="173"/>
      <c r="M26" s="170"/>
      <c r="N26" s="174" t="str">
        <f t="shared" si="1"/>
        <v/>
      </c>
      <c r="O26" s="1" t="str">
        <f t="shared" si="0"/>
        <v/>
      </c>
    </row>
    <row r="27" spans="1:15" ht="15.75">
      <c r="A27" s="2" t="str">
        <f>IF(B27="","",SUBTOTAL(3,$B$11:B27))</f>
        <v/>
      </c>
      <c r="B27" s="11"/>
      <c r="C27" s="77"/>
      <c r="D27" s="78"/>
      <c r="E27" s="170"/>
      <c r="F27" s="170"/>
      <c r="G27" s="170"/>
      <c r="H27" s="170"/>
      <c r="I27" s="170"/>
      <c r="J27" s="170"/>
      <c r="K27" s="170"/>
      <c r="L27" s="173"/>
      <c r="M27" s="170"/>
      <c r="N27" s="174" t="str">
        <f t="shared" si="1"/>
        <v/>
      </c>
      <c r="O27" s="1" t="str">
        <f t="shared" si="0"/>
        <v/>
      </c>
    </row>
    <row r="28" spans="1:15" ht="15.75">
      <c r="A28" s="2" t="str">
        <f>IF(B28="","",SUBTOTAL(3,$B$11:B28))</f>
        <v/>
      </c>
      <c r="B28" s="11"/>
      <c r="C28" s="77"/>
      <c r="D28" s="78"/>
      <c r="E28" s="170"/>
      <c r="F28" s="170"/>
      <c r="G28" s="170"/>
      <c r="H28" s="170"/>
      <c r="I28" s="170"/>
      <c r="J28" s="170"/>
      <c r="K28" s="170"/>
      <c r="L28" s="173"/>
      <c r="M28" s="170"/>
      <c r="N28" s="174" t="str">
        <f t="shared" si="1"/>
        <v/>
      </c>
      <c r="O28" s="1" t="str">
        <f t="shared" si="0"/>
        <v/>
      </c>
    </row>
    <row r="29" spans="1:15" ht="15.75">
      <c r="A29" s="2" t="str">
        <f>IF(B29="","",SUBTOTAL(3,$B$11:B29))</f>
        <v/>
      </c>
      <c r="B29" s="11"/>
      <c r="C29" s="77"/>
      <c r="D29" s="78"/>
      <c r="E29" s="170"/>
      <c r="F29" s="170"/>
      <c r="G29" s="170"/>
      <c r="H29" s="170"/>
      <c r="I29" s="170"/>
      <c r="J29" s="170"/>
      <c r="K29" s="170"/>
      <c r="L29" s="173"/>
      <c r="M29" s="170"/>
      <c r="N29" s="174" t="str">
        <f t="shared" si="1"/>
        <v/>
      </c>
      <c r="O29" s="1" t="str">
        <f t="shared" si="0"/>
        <v/>
      </c>
    </row>
    <row r="30" spans="1:15" ht="15.75">
      <c r="A30" s="2" t="str">
        <f>IF(B30="","",SUBTOTAL(3,$B$11:B30))</f>
        <v/>
      </c>
      <c r="B30" s="11"/>
      <c r="C30" s="77"/>
      <c r="D30" s="78"/>
      <c r="E30" s="170"/>
      <c r="F30" s="170"/>
      <c r="G30" s="170"/>
      <c r="H30" s="170"/>
      <c r="I30" s="170"/>
      <c r="J30" s="170"/>
      <c r="K30" s="170"/>
      <c r="L30" s="173"/>
      <c r="M30" s="170"/>
      <c r="N30" s="174" t="str">
        <f t="shared" si="1"/>
        <v/>
      </c>
      <c r="O30" s="1" t="str">
        <f t="shared" si="0"/>
        <v/>
      </c>
    </row>
    <row r="31" spans="1:15" ht="15.75">
      <c r="A31" s="2" t="str">
        <f>IF(B31="","",SUBTOTAL(3,$B$11:B31))</f>
        <v/>
      </c>
      <c r="B31" s="11"/>
      <c r="C31" s="77"/>
      <c r="D31" s="78"/>
      <c r="E31" s="170"/>
      <c r="F31" s="170"/>
      <c r="G31" s="170"/>
      <c r="H31" s="170"/>
      <c r="I31" s="170"/>
      <c r="J31" s="170"/>
      <c r="K31" s="170"/>
      <c r="L31" s="173"/>
      <c r="M31" s="170"/>
      <c r="N31" s="174" t="str">
        <f t="shared" si="1"/>
        <v/>
      </c>
      <c r="O31" s="1" t="str">
        <f t="shared" si="0"/>
        <v/>
      </c>
    </row>
    <row r="32" spans="1:15" ht="15.75">
      <c r="A32" s="2" t="str">
        <f>IF(B32="","",SUBTOTAL(3,$B$11:B32))</f>
        <v/>
      </c>
      <c r="B32" s="11"/>
      <c r="C32" s="77"/>
      <c r="D32" s="78"/>
      <c r="E32" s="170"/>
      <c r="F32" s="170"/>
      <c r="G32" s="170"/>
      <c r="H32" s="170"/>
      <c r="I32" s="170"/>
      <c r="J32" s="170"/>
      <c r="K32" s="170"/>
      <c r="L32" s="173"/>
      <c r="M32" s="170"/>
      <c r="N32" s="174" t="str">
        <f t="shared" si="1"/>
        <v/>
      </c>
      <c r="O32" s="1" t="str">
        <f t="shared" si="0"/>
        <v/>
      </c>
    </row>
    <row r="33" spans="1:15" ht="15.75">
      <c r="A33" s="2" t="str">
        <f>IF(B33="","",SUBTOTAL(3,$B$11:B33))</f>
        <v/>
      </c>
      <c r="B33" s="11"/>
      <c r="C33" s="77"/>
      <c r="D33" s="78"/>
      <c r="E33" s="170"/>
      <c r="F33" s="170"/>
      <c r="G33" s="170"/>
      <c r="H33" s="170"/>
      <c r="I33" s="170"/>
      <c r="J33" s="170"/>
      <c r="K33" s="170"/>
      <c r="L33" s="173"/>
      <c r="M33" s="170"/>
      <c r="N33" s="174" t="str">
        <f t="shared" si="1"/>
        <v/>
      </c>
      <c r="O33" s="1" t="str">
        <f t="shared" si="0"/>
        <v/>
      </c>
    </row>
    <row r="34" spans="1:15" ht="15.75">
      <c r="A34" s="2" t="str">
        <f>IF(B34="","",SUBTOTAL(3,$B$11:B34))</f>
        <v/>
      </c>
      <c r="B34" s="11"/>
      <c r="C34" s="77"/>
      <c r="D34" s="78"/>
      <c r="E34" s="170"/>
      <c r="F34" s="170"/>
      <c r="G34" s="170"/>
      <c r="H34" s="170"/>
      <c r="I34" s="170"/>
      <c r="J34" s="170"/>
      <c r="K34" s="170"/>
      <c r="L34" s="173"/>
      <c r="M34" s="170"/>
      <c r="N34" s="174" t="str">
        <f t="shared" si="1"/>
        <v/>
      </c>
      <c r="O34" s="1" t="str">
        <f t="shared" si="0"/>
        <v/>
      </c>
    </row>
    <row r="35" spans="1:15" ht="15.75">
      <c r="A35" s="2" t="str">
        <f>IF(B35="","",SUBTOTAL(3,$B$11:B35))</f>
        <v/>
      </c>
      <c r="B35" s="11"/>
      <c r="C35" s="77"/>
      <c r="D35" s="78"/>
      <c r="E35" s="170"/>
      <c r="F35" s="170"/>
      <c r="G35" s="170"/>
      <c r="H35" s="170"/>
      <c r="I35" s="170"/>
      <c r="J35" s="170"/>
      <c r="K35" s="170"/>
      <c r="L35" s="173"/>
      <c r="M35" s="170"/>
      <c r="N35" s="174" t="str">
        <f t="shared" si="1"/>
        <v/>
      </c>
      <c r="O35" s="1" t="str">
        <f t="shared" si="0"/>
        <v/>
      </c>
    </row>
    <row r="36" spans="1:15" ht="15.75">
      <c r="A36" s="2" t="str">
        <f>IF(B36="","",SUBTOTAL(3,$B$11:B36))</f>
        <v/>
      </c>
      <c r="B36" s="11"/>
      <c r="C36" s="77"/>
      <c r="D36" s="78"/>
      <c r="E36" s="170"/>
      <c r="F36" s="170"/>
      <c r="G36" s="170"/>
      <c r="H36" s="170"/>
      <c r="I36" s="170"/>
      <c r="J36" s="170"/>
      <c r="K36" s="170"/>
      <c r="L36" s="173"/>
      <c r="M36" s="170"/>
      <c r="N36" s="174" t="str">
        <f t="shared" si="1"/>
        <v/>
      </c>
      <c r="O36" s="1" t="str">
        <f t="shared" si="0"/>
        <v/>
      </c>
    </row>
    <row r="37" spans="1:15" ht="15.75">
      <c r="A37" s="2" t="str">
        <f>IF(B37="","",SUBTOTAL(3,$B$11:B37))</f>
        <v/>
      </c>
      <c r="B37" s="11"/>
      <c r="C37" s="77"/>
      <c r="D37" s="78"/>
      <c r="E37" s="170"/>
      <c r="F37" s="170"/>
      <c r="G37" s="170"/>
      <c r="H37" s="170"/>
      <c r="I37" s="170"/>
      <c r="J37" s="170"/>
      <c r="K37" s="170"/>
      <c r="L37" s="173"/>
      <c r="M37" s="170"/>
      <c r="N37" s="174" t="str">
        <f t="shared" si="1"/>
        <v/>
      </c>
      <c r="O37" s="1" t="str">
        <f t="shared" si="0"/>
        <v/>
      </c>
    </row>
    <row r="38" spans="1:15" ht="15.75">
      <c r="A38" s="2" t="str">
        <f>IF(B38="","",SUBTOTAL(3,$B$11:B38))</f>
        <v/>
      </c>
      <c r="B38" s="11"/>
      <c r="C38" s="77"/>
      <c r="D38" s="78"/>
      <c r="E38" s="170"/>
      <c r="F38" s="170"/>
      <c r="G38" s="170"/>
      <c r="H38" s="170"/>
      <c r="I38" s="170"/>
      <c r="J38" s="170"/>
      <c r="K38" s="170"/>
      <c r="L38" s="173"/>
      <c r="M38" s="170"/>
      <c r="N38" s="174" t="str">
        <f t="shared" si="1"/>
        <v/>
      </c>
      <c r="O38" s="1" t="str">
        <f t="shared" si="0"/>
        <v/>
      </c>
    </row>
    <row r="39" spans="1:15" ht="15.75">
      <c r="A39" s="2" t="str">
        <f>IF(B39="","",SUBTOTAL(3,$B$11:B39))</f>
        <v/>
      </c>
      <c r="B39" s="11"/>
      <c r="C39" s="77"/>
      <c r="D39" s="78"/>
      <c r="E39" s="170"/>
      <c r="F39" s="170"/>
      <c r="G39" s="170"/>
      <c r="H39" s="170"/>
      <c r="I39" s="170"/>
      <c r="J39" s="170"/>
      <c r="K39" s="170"/>
      <c r="L39" s="173"/>
      <c r="M39" s="170"/>
      <c r="N39" s="174" t="str">
        <f t="shared" si="1"/>
        <v/>
      </c>
      <c r="O39" s="1" t="str">
        <f t="shared" si="0"/>
        <v/>
      </c>
    </row>
    <row r="40" spans="1:15" ht="15.75">
      <c r="A40" s="2" t="str">
        <f>IF(B40="","",SUBTOTAL(3,$B$11:B40))</f>
        <v/>
      </c>
      <c r="B40" s="11"/>
      <c r="C40" s="77"/>
      <c r="D40" s="78"/>
      <c r="E40" s="170"/>
      <c r="F40" s="170"/>
      <c r="G40" s="170"/>
      <c r="H40" s="170"/>
      <c r="I40" s="170"/>
      <c r="J40" s="170"/>
      <c r="K40" s="170"/>
      <c r="L40" s="173"/>
      <c r="M40" s="170"/>
      <c r="N40" s="174" t="str">
        <f t="shared" si="1"/>
        <v/>
      </c>
      <c r="O40" s="1" t="str">
        <f t="shared" si="0"/>
        <v/>
      </c>
    </row>
    <row r="41" spans="1:15" ht="15.75">
      <c r="A41" s="2" t="str">
        <f>IF(B41="","",SUBTOTAL(3,$B$11:B41))</f>
        <v/>
      </c>
      <c r="B41" s="11"/>
      <c r="C41" s="77"/>
      <c r="D41" s="78"/>
      <c r="E41" s="170"/>
      <c r="F41" s="170"/>
      <c r="G41" s="170"/>
      <c r="H41" s="170"/>
      <c r="I41" s="170"/>
      <c r="J41" s="170"/>
      <c r="K41" s="170"/>
      <c r="L41" s="173"/>
      <c r="M41" s="170"/>
      <c r="N41" s="174" t="str">
        <f t="shared" si="1"/>
        <v/>
      </c>
      <c r="O41" s="1" t="str">
        <f t="shared" si="0"/>
        <v/>
      </c>
    </row>
    <row r="42" spans="1:15" ht="15.75">
      <c r="A42" s="2" t="str">
        <f>IF(B42="","",SUBTOTAL(3,$B$11:B42))</f>
        <v/>
      </c>
      <c r="B42" s="11"/>
      <c r="C42" s="77"/>
      <c r="D42" s="78"/>
      <c r="E42" s="170"/>
      <c r="F42" s="170"/>
      <c r="G42" s="170"/>
      <c r="H42" s="170"/>
      <c r="I42" s="170"/>
      <c r="J42" s="170"/>
      <c r="K42" s="170"/>
      <c r="L42" s="173"/>
      <c r="M42" s="170"/>
      <c r="N42" s="174" t="str">
        <f t="shared" si="1"/>
        <v/>
      </c>
      <c r="O42" s="1" t="str">
        <f t="shared" si="0"/>
        <v/>
      </c>
    </row>
    <row r="43" spans="1:15" ht="15.75">
      <c r="A43" s="2" t="str">
        <f>IF(B43="","",SUBTOTAL(3,$B$11:B43))</f>
        <v/>
      </c>
      <c r="B43" s="11"/>
      <c r="C43" s="77"/>
      <c r="D43" s="78"/>
      <c r="E43" s="170"/>
      <c r="F43" s="170"/>
      <c r="G43" s="170"/>
      <c r="H43" s="170"/>
      <c r="I43" s="170"/>
      <c r="J43" s="170"/>
      <c r="K43" s="170"/>
      <c r="L43" s="173"/>
      <c r="M43" s="170"/>
      <c r="N43" s="174" t="str">
        <f t="shared" si="1"/>
        <v/>
      </c>
      <c r="O43" s="1" t="str">
        <f t="shared" ref="O43:O74" si="2">IF(B43="","",IF(OR($C$6="",$I$6="",$L$6=""),"",IF(N43="","KXL",IF(N43&lt;4,"Kém",IF(N43&lt;5.4,"TBY",IF(N43&lt;7,"TB",IF(N43&lt;8.4,"Khá","Giỏi")))))))</f>
        <v/>
      </c>
    </row>
    <row r="44" spans="1:15" ht="15.75">
      <c r="A44" s="2" t="str">
        <f>IF(B44="","",SUBTOTAL(3,$B$11:B44))</f>
        <v/>
      </c>
      <c r="B44" s="11"/>
      <c r="C44" s="77"/>
      <c r="D44" s="78"/>
      <c r="E44" s="170"/>
      <c r="F44" s="170"/>
      <c r="G44" s="170"/>
      <c r="H44" s="170"/>
      <c r="I44" s="170"/>
      <c r="J44" s="170"/>
      <c r="K44" s="170"/>
      <c r="L44" s="173"/>
      <c r="M44" s="170"/>
      <c r="N44" s="174" t="str">
        <f t="shared" si="1"/>
        <v/>
      </c>
      <c r="O44" s="1" t="str">
        <f t="shared" si="2"/>
        <v/>
      </c>
    </row>
    <row r="45" spans="1:15" ht="15.75">
      <c r="A45" s="2" t="str">
        <f>IF(B45="","",SUBTOTAL(3,$B$11:B45))</f>
        <v/>
      </c>
      <c r="B45" s="11"/>
      <c r="C45" s="77"/>
      <c r="D45" s="78"/>
      <c r="E45" s="170"/>
      <c r="F45" s="170"/>
      <c r="G45" s="170"/>
      <c r="H45" s="170"/>
      <c r="I45" s="170"/>
      <c r="J45" s="170"/>
      <c r="K45" s="170"/>
      <c r="L45" s="173"/>
      <c r="M45" s="170"/>
      <c r="N45" s="174" t="str">
        <f t="shared" si="1"/>
        <v/>
      </c>
      <c r="O45" s="1" t="str">
        <f t="shared" si="2"/>
        <v/>
      </c>
    </row>
    <row r="46" spans="1:15" ht="15.75">
      <c r="A46" s="2" t="str">
        <f>IF(B46="","",SUBTOTAL(3,$B$11:B46))</f>
        <v/>
      </c>
      <c r="B46" s="11"/>
      <c r="C46" s="77"/>
      <c r="D46" s="78"/>
      <c r="E46" s="170"/>
      <c r="F46" s="170"/>
      <c r="G46" s="170"/>
      <c r="H46" s="170"/>
      <c r="I46" s="170"/>
      <c r="J46" s="170"/>
      <c r="K46" s="170"/>
      <c r="L46" s="173"/>
      <c r="M46" s="170"/>
      <c r="N46" s="174" t="str">
        <f t="shared" si="1"/>
        <v/>
      </c>
      <c r="O46" s="1" t="str">
        <f t="shared" si="2"/>
        <v/>
      </c>
    </row>
    <row r="47" spans="1:15" ht="15.75">
      <c r="A47" s="2" t="str">
        <f>IF(B47="","",SUBTOTAL(3,$B$11:B47))</f>
        <v/>
      </c>
      <c r="B47" s="11"/>
      <c r="C47" s="77"/>
      <c r="D47" s="78"/>
      <c r="E47" s="170"/>
      <c r="F47" s="170"/>
      <c r="G47" s="170"/>
      <c r="H47" s="170"/>
      <c r="I47" s="170"/>
      <c r="J47" s="170"/>
      <c r="K47" s="170"/>
      <c r="L47" s="173"/>
      <c r="M47" s="170"/>
      <c r="N47" s="174" t="str">
        <f t="shared" si="1"/>
        <v/>
      </c>
      <c r="O47" s="1" t="str">
        <f t="shared" si="2"/>
        <v/>
      </c>
    </row>
    <row r="48" spans="1:15" ht="15.75">
      <c r="A48" s="2" t="str">
        <f>IF(B48="","",SUBTOTAL(3,$B$11:B48))</f>
        <v/>
      </c>
      <c r="B48" s="11"/>
      <c r="C48" s="77"/>
      <c r="D48" s="78"/>
      <c r="E48" s="170"/>
      <c r="F48" s="170"/>
      <c r="G48" s="170"/>
      <c r="H48" s="170"/>
      <c r="I48" s="170"/>
      <c r="J48" s="170"/>
      <c r="K48" s="170"/>
      <c r="L48" s="173"/>
      <c r="M48" s="170"/>
      <c r="N48" s="174" t="str">
        <f t="shared" si="1"/>
        <v/>
      </c>
      <c r="O48" s="1" t="str">
        <f t="shared" si="2"/>
        <v/>
      </c>
    </row>
    <row r="49" spans="1:15" ht="15.75">
      <c r="A49" s="2" t="str">
        <f>IF(B49="","",SUBTOTAL(3,$B$11:B49))</f>
        <v/>
      </c>
      <c r="B49" s="11"/>
      <c r="C49" s="77"/>
      <c r="D49" s="78"/>
      <c r="E49" s="170"/>
      <c r="F49" s="170"/>
      <c r="G49" s="170"/>
      <c r="H49" s="170"/>
      <c r="I49" s="170"/>
      <c r="J49" s="170"/>
      <c r="K49" s="170"/>
      <c r="L49" s="173"/>
      <c r="M49" s="170"/>
      <c r="N49" s="174" t="str">
        <f t="shared" si="1"/>
        <v/>
      </c>
      <c r="O49" s="1" t="str">
        <f t="shared" si="2"/>
        <v/>
      </c>
    </row>
    <row r="50" spans="1:15" ht="15.75">
      <c r="A50" s="2" t="str">
        <f>IF(B50="","",SUBTOTAL(3,$B$11:B50))</f>
        <v/>
      </c>
      <c r="B50" s="11"/>
      <c r="C50" s="77"/>
      <c r="D50" s="78"/>
      <c r="E50" s="170"/>
      <c r="F50" s="170"/>
      <c r="G50" s="170"/>
      <c r="H50" s="170"/>
      <c r="I50" s="170"/>
      <c r="J50" s="170"/>
      <c r="K50" s="170"/>
      <c r="L50" s="173"/>
      <c r="M50" s="170"/>
      <c r="N50" s="174" t="str">
        <f t="shared" si="1"/>
        <v/>
      </c>
      <c r="O50" s="1" t="str">
        <f t="shared" si="2"/>
        <v/>
      </c>
    </row>
    <row r="51" spans="1:15" ht="15.75">
      <c r="A51" s="2" t="str">
        <f>IF(B51="","",SUBTOTAL(3,$B$11:B51))</f>
        <v/>
      </c>
      <c r="B51" s="30"/>
      <c r="C51" s="77"/>
      <c r="D51" s="78"/>
      <c r="E51" s="170"/>
      <c r="F51" s="170"/>
      <c r="G51" s="170"/>
      <c r="H51" s="170"/>
      <c r="I51" s="170"/>
      <c r="J51" s="170"/>
      <c r="K51" s="170"/>
      <c r="L51" s="173"/>
      <c r="M51" s="170"/>
      <c r="N51" s="174" t="str">
        <f t="shared" si="1"/>
        <v/>
      </c>
      <c r="O51" s="1" t="str">
        <f t="shared" si="2"/>
        <v/>
      </c>
    </row>
    <row r="52" spans="1:15" ht="15.75">
      <c r="A52" s="2" t="str">
        <f>IF(B52="","",SUBTOTAL(3,$B$11:B52))</f>
        <v/>
      </c>
      <c r="B52" s="11"/>
      <c r="C52" s="77"/>
      <c r="D52" s="78"/>
      <c r="E52" s="170"/>
      <c r="F52" s="170"/>
      <c r="G52" s="170"/>
      <c r="H52" s="170"/>
      <c r="I52" s="170"/>
      <c r="J52" s="170"/>
      <c r="K52" s="170"/>
      <c r="L52" s="173"/>
      <c r="M52" s="170"/>
      <c r="N52" s="174" t="str">
        <f t="shared" si="1"/>
        <v/>
      </c>
      <c r="O52" s="1" t="str">
        <f t="shared" si="2"/>
        <v/>
      </c>
    </row>
    <row r="53" spans="1:15" ht="15.75">
      <c r="A53" s="2" t="str">
        <f>IF(B53="","",SUBTOTAL(3,$B$11:B53))</f>
        <v/>
      </c>
      <c r="B53" s="11"/>
      <c r="C53" s="77"/>
      <c r="D53" s="78"/>
      <c r="E53" s="170"/>
      <c r="F53" s="170"/>
      <c r="G53" s="170"/>
      <c r="H53" s="170"/>
      <c r="I53" s="170"/>
      <c r="J53" s="170"/>
      <c r="K53" s="170"/>
      <c r="L53" s="173"/>
      <c r="M53" s="170"/>
      <c r="N53" s="174" t="str">
        <f t="shared" si="1"/>
        <v/>
      </c>
      <c r="O53" s="1" t="str">
        <f t="shared" si="2"/>
        <v/>
      </c>
    </row>
    <row r="54" spans="1:15" ht="15.75">
      <c r="A54" s="2" t="str">
        <f>IF(B54="","",SUBTOTAL(3,$B$11:B54))</f>
        <v/>
      </c>
      <c r="B54" s="11"/>
      <c r="C54" s="77"/>
      <c r="D54" s="78"/>
      <c r="E54" s="170"/>
      <c r="F54" s="170"/>
      <c r="G54" s="170"/>
      <c r="H54" s="170"/>
      <c r="I54" s="170"/>
      <c r="J54" s="170"/>
      <c r="K54" s="170"/>
      <c r="L54" s="173"/>
      <c r="M54" s="170"/>
      <c r="N54" s="174" t="str">
        <f t="shared" si="1"/>
        <v/>
      </c>
      <c r="O54" s="1" t="str">
        <f t="shared" si="2"/>
        <v/>
      </c>
    </row>
    <row r="55" spans="1:15" ht="15.75">
      <c r="A55" s="2" t="str">
        <f>IF(B55="","",SUBTOTAL(3,$B$11:B55))</f>
        <v/>
      </c>
      <c r="B55" s="11"/>
      <c r="C55" s="77"/>
      <c r="D55" s="78"/>
      <c r="E55" s="170"/>
      <c r="F55" s="170"/>
      <c r="G55" s="170"/>
      <c r="H55" s="170"/>
      <c r="I55" s="170"/>
      <c r="J55" s="170"/>
      <c r="K55" s="170"/>
      <c r="L55" s="173"/>
      <c r="M55" s="170"/>
      <c r="N55" s="174" t="str">
        <f t="shared" si="1"/>
        <v/>
      </c>
      <c r="O55" s="1" t="str">
        <f t="shared" si="2"/>
        <v/>
      </c>
    </row>
    <row r="56" spans="1:15" ht="15.75">
      <c r="A56" s="2" t="str">
        <f>IF(B56="","",SUBTOTAL(3,$B$11:B56))</f>
        <v/>
      </c>
      <c r="B56" s="11"/>
      <c r="C56" s="77"/>
      <c r="D56" s="78"/>
      <c r="E56" s="170"/>
      <c r="F56" s="170"/>
      <c r="G56" s="170"/>
      <c r="H56" s="170"/>
      <c r="I56" s="170"/>
      <c r="J56" s="170"/>
      <c r="K56" s="170"/>
      <c r="L56" s="170"/>
      <c r="M56" s="170"/>
      <c r="N56" s="174" t="str">
        <f t="shared" si="1"/>
        <v/>
      </c>
      <c r="O56" s="1" t="str">
        <f t="shared" si="2"/>
        <v/>
      </c>
    </row>
    <row r="57" spans="1:15" s="44" customFormat="1" ht="15.75">
      <c r="A57" s="2" t="str">
        <f>IF(B57="","",SUBTOTAL(3,$B$11:B57))</f>
        <v/>
      </c>
      <c r="B57" s="11"/>
      <c r="C57" s="77"/>
      <c r="D57" s="78"/>
      <c r="E57" s="170"/>
      <c r="F57" s="170"/>
      <c r="G57" s="170"/>
      <c r="H57" s="170"/>
      <c r="I57" s="170"/>
      <c r="J57" s="170"/>
      <c r="K57" s="170"/>
      <c r="L57" s="170"/>
      <c r="M57" s="170"/>
      <c r="N57" s="174" t="str">
        <f t="shared" si="1"/>
        <v/>
      </c>
      <c r="O57" s="1" t="str">
        <f t="shared" si="2"/>
        <v/>
      </c>
    </row>
    <row r="58" spans="1:15" s="44" customFormat="1" ht="15.75">
      <c r="A58" s="2" t="str">
        <f>IF(B58="","",SUBTOTAL(3,$B$11:B58))</f>
        <v/>
      </c>
      <c r="B58" s="11"/>
      <c r="C58" s="77"/>
      <c r="D58" s="78"/>
      <c r="E58" s="170"/>
      <c r="F58" s="170"/>
      <c r="G58" s="170"/>
      <c r="H58" s="170"/>
      <c r="I58" s="170"/>
      <c r="J58" s="170"/>
      <c r="K58" s="170"/>
      <c r="L58" s="170"/>
      <c r="M58" s="170"/>
      <c r="N58" s="174" t="str">
        <f t="shared" si="1"/>
        <v/>
      </c>
      <c r="O58" s="1" t="str">
        <f t="shared" si="2"/>
        <v/>
      </c>
    </row>
    <row r="59" spans="1:15" ht="15.75">
      <c r="A59" s="2" t="str">
        <f>IF(B59="","",SUBTOTAL(3,$B$11:B59))</f>
        <v/>
      </c>
      <c r="B59" s="11"/>
      <c r="C59" s="77"/>
      <c r="D59" s="78"/>
      <c r="E59" s="170"/>
      <c r="F59" s="170"/>
      <c r="G59" s="170"/>
      <c r="H59" s="170"/>
      <c r="I59" s="170"/>
      <c r="J59" s="170"/>
      <c r="K59" s="170"/>
      <c r="L59" s="170"/>
      <c r="M59" s="170"/>
      <c r="N59" s="174" t="str">
        <f t="shared" si="1"/>
        <v/>
      </c>
      <c r="O59" s="1" t="str">
        <f t="shared" si="2"/>
        <v/>
      </c>
    </row>
    <row r="60" spans="1:15" ht="15.75">
      <c r="A60" s="2" t="str">
        <f>IF(B60="","",SUBTOTAL(3,$B$11:B60))</f>
        <v/>
      </c>
      <c r="B60" s="11"/>
      <c r="C60" s="77"/>
      <c r="D60" s="78"/>
      <c r="E60" s="170"/>
      <c r="F60" s="170"/>
      <c r="G60" s="170"/>
      <c r="H60" s="170"/>
      <c r="I60" s="170"/>
      <c r="J60" s="170"/>
      <c r="K60" s="170"/>
      <c r="L60" s="170"/>
      <c r="M60" s="170"/>
      <c r="N60" s="174" t="str">
        <f t="shared" si="1"/>
        <v/>
      </c>
      <c r="O60" s="1" t="str">
        <f t="shared" si="2"/>
        <v/>
      </c>
    </row>
    <row r="61" spans="1:15" ht="15.75">
      <c r="A61" s="2" t="str">
        <f>IF(B61="","",SUBTOTAL(3,$B$11:B61))</f>
        <v/>
      </c>
      <c r="B61" s="11"/>
      <c r="C61" s="77"/>
      <c r="D61" s="78"/>
      <c r="E61" s="170"/>
      <c r="F61" s="170"/>
      <c r="G61" s="170"/>
      <c r="H61" s="170"/>
      <c r="I61" s="170"/>
      <c r="J61" s="170"/>
      <c r="K61" s="170"/>
      <c r="L61" s="170"/>
      <c r="M61" s="170"/>
      <c r="N61" s="174" t="str">
        <f t="shared" si="1"/>
        <v/>
      </c>
      <c r="O61" s="1" t="str">
        <f t="shared" si="2"/>
        <v/>
      </c>
    </row>
    <row r="62" spans="1:15" ht="15.75">
      <c r="A62" s="2" t="str">
        <f>IF(B62="","",SUBTOTAL(3,$B$11:B62))</f>
        <v/>
      </c>
      <c r="B62" s="11"/>
      <c r="C62" s="77"/>
      <c r="D62" s="78"/>
      <c r="E62" s="170"/>
      <c r="F62" s="170"/>
      <c r="G62" s="170"/>
      <c r="H62" s="170"/>
      <c r="I62" s="170"/>
      <c r="J62" s="170"/>
      <c r="K62" s="170"/>
      <c r="L62" s="170"/>
      <c r="M62" s="170"/>
      <c r="N62" s="174" t="str">
        <f t="shared" si="1"/>
        <v/>
      </c>
      <c r="O62" s="1" t="str">
        <f t="shared" si="2"/>
        <v/>
      </c>
    </row>
    <row r="63" spans="1:15" ht="15.75">
      <c r="A63" s="2" t="str">
        <f>IF(B63="","",SUBTOTAL(3,$B$11:B63))</f>
        <v/>
      </c>
      <c r="B63" s="11"/>
      <c r="C63" s="77"/>
      <c r="D63" s="78"/>
      <c r="E63" s="170"/>
      <c r="F63" s="170"/>
      <c r="G63" s="170"/>
      <c r="H63" s="170"/>
      <c r="I63" s="170"/>
      <c r="J63" s="170"/>
      <c r="K63" s="170"/>
      <c r="L63" s="170"/>
      <c r="M63" s="170"/>
      <c r="N63" s="174" t="str">
        <f t="shared" si="1"/>
        <v/>
      </c>
      <c r="O63" s="1" t="str">
        <f t="shared" si="2"/>
        <v/>
      </c>
    </row>
    <row r="64" spans="1:15" ht="15.75">
      <c r="A64" s="2" t="str">
        <f>IF(B64="","",SUBTOTAL(3,$B$11:B64))</f>
        <v/>
      </c>
      <c r="B64" s="11"/>
      <c r="C64" s="77"/>
      <c r="D64" s="78"/>
      <c r="E64" s="175"/>
      <c r="F64" s="170"/>
      <c r="G64" s="170"/>
      <c r="H64" s="170"/>
      <c r="I64" s="170"/>
      <c r="J64" s="170"/>
      <c r="K64" s="170"/>
      <c r="L64" s="173"/>
      <c r="M64" s="170"/>
      <c r="N64" s="174" t="str">
        <f t="shared" si="1"/>
        <v/>
      </c>
      <c r="O64" s="1" t="str">
        <f t="shared" si="2"/>
        <v/>
      </c>
    </row>
    <row r="65" spans="1:15" ht="15.75">
      <c r="A65" s="2" t="str">
        <f>IF(B65="","",SUBTOTAL(3,$B$11:B65))</f>
        <v/>
      </c>
      <c r="B65" s="11"/>
      <c r="C65" s="77"/>
      <c r="D65" s="78"/>
      <c r="E65" s="175"/>
      <c r="F65" s="170"/>
      <c r="G65" s="170"/>
      <c r="H65" s="170"/>
      <c r="I65" s="170"/>
      <c r="J65" s="170"/>
      <c r="K65" s="170"/>
      <c r="L65" s="173"/>
      <c r="M65" s="170"/>
      <c r="N65" s="174" t="str">
        <f t="shared" si="1"/>
        <v/>
      </c>
      <c r="O65" s="1" t="str">
        <f t="shared" si="2"/>
        <v/>
      </c>
    </row>
    <row r="66" spans="1:15" ht="15.75">
      <c r="A66" s="2" t="str">
        <f>IF(B66="","",SUBTOTAL(3,$B$11:B66))</f>
        <v/>
      </c>
      <c r="B66" s="11"/>
      <c r="C66" s="77"/>
      <c r="D66" s="78"/>
      <c r="E66" s="175"/>
      <c r="F66" s="170"/>
      <c r="G66" s="170"/>
      <c r="H66" s="170"/>
      <c r="I66" s="170"/>
      <c r="J66" s="170"/>
      <c r="K66" s="170"/>
      <c r="L66" s="173"/>
      <c r="M66" s="170"/>
      <c r="N66" s="174" t="str">
        <f t="shared" si="1"/>
        <v/>
      </c>
      <c r="O66" s="1" t="str">
        <f t="shared" si="2"/>
        <v/>
      </c>
    </row>
    <row r="67" spans="1:15" ht="15.75">
      <c r="A67" s="2" t="str">
        <f>IF(B67="","",SUBTOTAL(3,$B$11:B67))</f>
        <v/>
      </c>
      <c r="B67" s="11"/>
      <c r="C67" s="77"/>
      <c r="D67" s="78"/>
      <c r="E67" s="175"/>
      <c r="F67" s="170"/>
      <c r="G67" s="170"/>
      <c r="H67" s="170"/>
      <c r="I67" s="170"/>
      <c r="J67" s="170"/>
      <c r="K67" s="170"/>
      <c r="L67" s="173"/>
      <c r="M67" s="170"/>
      <c r="N67" s="174" t="str">
        <f t="shared" si="1"/>
        <v/>
      </c>
      <c r="O67" s="1" t="str">
        <f t="shared" si="2"/>
        <v/>
      </c>
    </row>
    <row r="68" spans="1:15" ht="15.75">
      <c r="A68" s="2" t="str">
        <f>IF(B68="","",SUBTOTAL(3,$B$11:B68))</f>
        <v/>
      </c>
      <c r="B68" s="11"/>
      <c r="C68" s="77"/>
      <c r="D68" s="78"/>
      <c r="E68" s="175"/>
      <c r="F68" s="170"/>
      <c r="G68" s="170"/>
      <c r="H68" s="170"/>
      <c r="I68" s="170"/>
      <c r="J68" s="170"/>
      <c r="K68" s="170"/>
      <c r="L68" s="173"/>
      <c r="M68" s="170"/>
      <c r="N68" s="174" t="str">
        <f t="shared" si="1"/>
        <v/>
      </c>
      <c r="O68" s="1" t="str">
        <f t="shared" si="2"/>
        <v/>
      </c>
    </row>
    <row r="69" spans="1:15" ht="15.75">
      <c r="A69" s="2" t="str">
        <f>IF(B69="","",SUBTOTAL(3,$B$11:B69))</f>
        <v/>
      </c>
      <c r="B69" s="11"/>
      <c r="C69" s="77"/>
      <c r="D69" s="78"/>
      <c r="E69" s="175"/>
      <c r="F69" s="170"/>
      <c r="G69" s="170"/>
      <c r="H69" s="170"/>
      <c r="I69" s="170"/>
      <c r="J69" s="170"/>
      <c r="K69" s="170"/>
      <c r="L69" s="173"/>
      <c r="M69" s="170"/>
      <c r="N69" s="174" t="str">
        <f t="shared" si="1"/>
        <v/>
      </c>
      <c r="O69" s="1" t="str">
        <f t="shared" si="2"/>
        <v/>
      </c>
    </row>
    <row r="70" spans="1:15" ht="15.75">
      <c r="A70" s="2" t="str">
        <f>IF(B70="","",SUBTOTAL(3,$B$11:B70))</f>
        <v/>
      </c>
      <c r="B70" s="11"/>
      <c r="C70" s="77"/>
      <c r="D70" s="78"/>
      <c r="E70" s="175"/>
      <c r="F70" s="170"/>
      <c r="G70" s="170"/>
      <c r="H70" s="170"/>
      <c r="I70" s="170"/>
      <c r="J70" s="170"/>
      <c r="K70" s="170"/>
      <c r="L70" s="173"/>
      <c r="M70" s="170"/>
      <c r="N70" s="174" t="str">
        <f t="shared" si="1"/>
        <v/>
      </c>
      <c r="O70" s="1" t="str">
        <f t="shared" si="2"/>
        <v/>
      </c>
    </row>
    <row r="71" spans="1:15" ht="15.75">
      <c r="A71" s="2" t="str">
        <f>IF(B71="","",SUBTOTAL(3,$B$11:B71))</f>
        <v/>
      </c>
      <c r="B71" s="11"/>
      <c r="C71" s="77"/>
      <c r="D71" s="78"/>
      <c r="E71" s="175"/>
      <c r="F71" s="170"/>
      <c r="G71" s="170"/>
      <c r="H71" s="170"/>
      <c r="I71" s="170"/>
      <c r="J71" s="170"/>
      <c r="K71" s="170"/>
      <c r="L71" s="173"/>
      <c r="M71" s="170"/>
      <c r="N71" s="174" t="str">
        <f t="shared" si="1"/>
        <v/>
      </c>
      <c r="O71" s="1" t="str">
        <f t="shared" si="2"/>
        <v/>
      </c>
    </row>
    <row r="72" spans="1:15" ht="15.75">
      <c r="A72" s="2" t="str">
        <f>IF(B72="","",SUBTOTAL(3,$B$11:B72))</f>
        <v/>
      </c>
      <c r="B72" s="30"/>
      <c r="C72" s="77"/>
      <c r="D72" s="78"/>
      <c r="E72" s="175"/>
      <c r="F72" s="170"/>
      <c r="G72" s="170"/>
      <c r="H72" s="170"/>
      <c r="I72" s="170"/>
      <c r="J72" s="170"/>
      <c r="K72" s="170"/>
      <c r="L72" s="173"/>
      <c r="M72" s="170"/>
      <c r="N72" s="174" t="str">
        <f t="shared" si="1"/>
        <v/>
      </c>
      <c r="O72" s="1" t="str">
        <f t="shared" si="2"/>
        <v/>
      </c>
    </row>
    <row r="73" spans="1:15" ht="15.75">
      <c r="A73" s="2" t="str">
        <f>IF(B73="","",SUBTOTAL(3,$B$11:B73))</f>
        <v/>
      </c>
      <c r="B73" s="11"/>
      <c r="C73" s="77"/>
      <c r="D73" s="78"/>
      <c r="E73" s="175"/>
      <c r="F73" s="170"/>
      <c r="G73" s="170"/>
      <c r="H73" s="170"/>
      <c r="I73" s="170"/>
      <c r="J73" s="170"/>
      <c r="K73" s="170"/>
      <c r="L73" s="173"/>
      <c r="M73" s="170"/>
      <c r="N73" s="174" t="str">
        <f t="shared" si="1"/>
        <v/>
      </c>
      <c r="O73" s="1" t="str">
        <f t="shared" si="2"/>
        <v/>
      </c>
    </row>
    <row r="74" spans="1:15" ht="15.75">
      <c r="A74" s="2" t="str">
        <f>IF(B74="","",SUBTOTAL(3,$B$11:B74))</f>
        <v/>
      </c>
      <c r="B74" s="11"/>
      <c r="C74" s="77"/>
      <c r="D74" s="78"/>
      <c r="E74" s="175"/>
      <c r="F74" s="170"/>
      <c r="G74" s="170"/>
      <c r="H74" s="170"/>
      <c r="I74" s="170"/>
      <c r="J74" s="170"/>
      <c r="K74" s="170"/>
      <c r="L74" s="173"/>
      <c r="M74" s="170"/>
      <c r="N74" s="174" t="str">
        <f t="shared" si="1"/>
        <v/>
      </c>
      <c r="O74" s="1" t="str">
        <f t="shared" si="2"/>
        <v/>
      </c>
    </row>
    <row r="75" spans="1:15" ht="15.75">
      <c r="A75" s="2" t="str">
        <f>IF(B75="","",SUBTOTAL(3,$B$11:B75))</f>
        <v/>
      </c>
      <c r="B75" s="11"/>
      <c r="C75" s="77"/>
      <c r="D75" s="78"/>
      <c r="E75" s="175"/>
      <c r="F75" s="170"/>
      <c r="G75" s="170"/>
      <c r="H75" s="170"/>
      <c r="I75" s="170"/>
      <c r="J75" s="170"/>
      <c r="K75" s="170"/>
      <c r="L75" s="173"/>
      <c r="M75" s="170"/>
      <c r="N75" s="174" t="str">
        <f t="shared" si="1"/>
        <v/>
      </c>
      <c r="O75" s="1" t="str">
        <f>IF(B75="","",IF(OR($C$6="",$I$6="",$L$6=""),"",IF(N75="","KXL",IF(N75&lt;4,"Kém",IF(N75&lt;5.4,"TBY",IF(N75&lt;7,"TB",IF(N75&lt;8.4,"Khá","Giỏi")))))))</f>
        <v/>
      </c>
    </row>
    <row r="76" spans="1:15" s="3" customFormat="1">
      <c r="A76" s="290" t="s">
        <v>176</v>
      </c>
      <c r="B76" s="290"/>
      <c r="C76" s="290"/>
      <c r="D76" s="290"/>
      <c r="E76" s="290"/>
      <c r="F76" s="290"/>
      <c r="G76" s="290"/>
      <c r="H76" s="290"/>
      <c r="I76" s="290"/>
      <c r="J76" s="290"/>
      <c r="K76" s="290"/>
      <c r="L76" s="290"/>
      <c r="M76" s="290"/>
      <c r="N76" s="290"/>
      <c r="O76" s="290"/>
    </row>
    <row r="77" spans="1:15" s="3" customFormat="1">
      <c r="A77" s="5"/>
      <c r="B77" s="288" t="str">
        <f>"Tổng danh sách có"</f>
        <v>Tổng danh sách có</v>
      </c>
      <c r="C77" s="288"/>
      <c r="D77" s="288"/>
      <c r="E77" s="289" t="str">
        <f>": "&amp;IF(MAX($A$11:$A$75)=1,0,MAX($A$11:$A$75))&amp;" SV"</f>
        <v>: 0 SV</v>
      </c>
      <c r="F77" s="289"/>
      <c r="K77" s="6"/>
      <c r="L77" s="6"/>
      <c r="M77" s="6"/>
      <c r="N77" s="6"/>
      <c r="O77" s="5"/>
    </row>
    <row r="78" spans="1:15" s="3" customFormat="1" ht="12.75" customHeight="1">
      <c r="A78" s="4"/>
      <c r="B78" s="285" t="str">
        <f>"Tổng số SV có điểm Giỏi từ 8,5 đ đến 10 đ"</f>
        <v>Tổng số SV có điểm Giỏi từ 8,5 đ đến 10 đ</v>
      </c>
      <c r="C78" s="285"/>
      <c r="D78" s="285"/>
      <c r="E78" s="285" t="str">
        <f>": "&amp;COUNTIF($O$11:$O$75,"Giỏi")&amp;" SV"</f>
        <v>: 0 SV</v>
      </c>
      <c r="F78" s="285"/>
      <c r="G78" s="287" t="str">
        <f>IF(B11="","","("&amp;ROUND(COUNTIF($O$11:$O$75,"Giỏi")*100/MAX($A$11:$A$75),2)&amp;"%" &amp;")")</f>
        <v/>
      </c>
      <c r="H78" s="287"/>
      <c r="I78" s="286" t="str">
        <f>"Tổng số SV có điểm &gt;= 4 đ : "&amp;IF(B11="","",COUNTIF(N11:N75,"&gt;=4")&amp;" SV"&amp;" ("&amp;ROUND(COUNTIF(N11:N75,"&gt;=4")*100/MAX($A$11:$A$75),2)&amp;"%" &amp;")")</f>
        <v xml:space="preserve">Tổng số SV có điểm &gt;= 4 đ : </v>
      </c>
      <c r="J78" s="286"/>
      <c r="K78" s="286"/>
      <c r="L78" s="286"/>
      <c r="M78" s="286"/>
      <c r="N78" s="286"/>
      <c r="O78" s="10"/>
    </row>
    <row r="79" spans="1:15" s="3" customFormat="1">
      <c r="A79" s="4"/>
      <c r="B79" s="285" t="str">
        <f>"Tổng số SV có điểm Khá từ 7 đ đến &lt;8,5 đ"</f>
        <v>Tổng số SV có điểm Khá từ 7 đ đến &lt;8,5 đ</v>
      </c>
      <c r="C79" s="285"/>
      <c r="D79" s="285"/>
      <c r="E79" s="285" t="str">
        <f>": "&amp;COUNTIF($O$11:$O$75,"Khá")&amp;" SV"</f>
        <v>: 0 SV</v>
      </c>
      <c r="F79" s="285"/>
      <c r="G79" s="287" t="str">
        <f>IF(B11="","","("&amp;ROUND(COUNTIF($O$11:$O$75,"Khá")*100/MAX($A$11:$A$75),2)&amp;"%" &amp;")")</f>
        <v/>
      </c>
      <c r="H79" s="287"/>
      <c r="I79" s="286"/>
      <c r="J79" s="286"/>
      <c r="K79" s="286"/>
      <c r="L79" s="286"/>
      <c r="M79" s="286"/>
      <c r="N79" s="286"/>
      <c r="O79" s="10"/>
    </row>
    <row r="80" spans="1:15" s="3" customFormat="1">
      <c r="A80" s="4"/>
      <c r="B80" s="285" t="str">
        <f>"Tổng số SV có điểm Trung bình từ 5,5 đ đến &lt;7 đ"</f>
        <v>Tổng số SV có điểm Trung bình từ 5,5 đ đến &lt;7 đ</v>
      </c>
      <c r="C80" s="285"/>
      <c r="D80" s="285"/>
      <c r="E80" s="285" t="str">
        <f>": "&amp;COUNTIF($O$11:$O$75,"TB")&amp;" SV"</f>
        <v>: 0 SV</v>
      </c>
      <c r="F80" s="285"/>
      <c r="G80" s="287" t="str">
        <f>IF(B11="","","("&amp;ROUND(COUNTIF($O$11:$O$75,"TB")*100/MAX($A$11:$A$75),2)&amp;"%" &amp;")")</f>
        <v/>
      </c>
      <c r="H80" s="287"/>
      <c r="I80" s="286"/>
      <c r="J80" s="286"/>
      <c r="K80" s="286"/>
      <c r="L80" s="286"/>
      <c r="M80" s="286"/>
      <c r="N80" s="286"/>
      <c r="O80" s="10"/>
    </row>
    <row r="81" spans="1:15" s="3" customFormat="1" ht="12.75" customHeight="1">
      <c r="A81" s="4"/>
      <c r="B81" s="285" t="str">
        <f>"Tổng số SV có điểm Trung bình yếu từ 4 đ đến &lt;5,5 đ"</f>
        <v>Tổng số SV có điểm Trung bình yếu từ 4 đ đến &lt;5,5 đ</v>
      </c>
      <c r="C81" s="285"/>
      <c r="D81" s="285"/>
      <c r="E81" s="285" t="str">
        <f>": "&amp;COUNTIF($O$11:$O$75,"TBY")&amp;" SV"</f>
        <v>: 0 SV</v>
      </c>
      <c r="F81" s="285"/>
      <c r="G81" s="287" t="str">
        <f>IF(B11="","","("&amp;ROUND(COUNTIF($O$11:$O$75,"TBY")*100/MAX($A$11:$A$75),2)&amp;"%" &amp;")")</f>
        <v/>
      </c>
      <c r="H81" s="287"/>
      <c r="I81" s="301" t="str">
        <f>"Tổng số SV có điểm &lt; 4 đ : "&amp;IF(B11="","",COUNTIF(N11:N75,"&lt;4")&amp;" SV"&amp;" ("&amp;ROUND(COUNTIF(N11:N75,"&lt;4")*100/MAX($A$11:$A$75),2)&amp;"%" &amp;")")</f>
        <v xml:space="preserve">Tổng số SV có điểm &lt; 4 đ : </v>
      </c>
      <c r="J81" s="301"/>
      <c r="K81" s="301"/>
      <c r="L81" s="301"/>
      <c r="M81" s="301"/>
      <c r="N81" s="301"/>
      <c r="O81" s="31"/>
    </row>
    <row r="82" spans="1:15" s="3" customFormat="1">
      <c r="A82" s="4"/>
      <c r="B82" s="285" t="str">
        <f>"Tổng số SV có điểm kém &lt;4 đ"</f>
        <v>Tổng số SV có điểm kém &lt;4 đ</v>
      </c>
      <c r="C82" s="285"/>
      <c r="D82" s="285"/>
      <c r="E82" s="285" t="str">
        <f>": "&amp;COUNTIF($O$11:$O$75,"Kém")&amp;" SV"</f>
        <v>: 0 SV</v>
      </c>
      <c r="F82" s="285"/>
      <c r="G82" s="287" t="str">
        <f>IF(B11="","","("&amp;ROUND(COUNTIF($O$11:$O$75,"Kém")*100/MAX($A$11:$A$75),2)&amp;"%"&amp;")")</f>
        <v/>
      </c>
      <c r="H82" s="287"/>
      <c r="I82" s="301"/>
      <c r="J82" s="301"/>
      <c r="K82" s="301"/>
      <c r="L82" s="301"/>
      <c r="M82" s="301"/>
      <c r="N82" s="301"/>
      <c r="O82" s="31"/>
    </row>
    <row r="83" spans="1:15" s="3" customFormat="1">
      <c r="A83" s="4"/>
      <c r="B83" s="285" t="str">
        <f>"Tổng số SV không xếp loại vì chưa đủ điều kiện"</f>
        <v>Tổng số SV không xếp loại vì chưa đủ điều kiện</v>
      </c>
      <c r="C83" s="285"/>
      <c r="D83" s="285"/>
      <c r="E83" s="285" t="str">
        <f>": "&amp;COUNTIF($O$11:$O$75,"KXL")&amp;" SV"</f>
        <v>: 0 SV</v>
      </c>
      <c r="F83" s="285"/>
      <c r="G83" s="287" t="str">
        <f>IF(B11="","","("&amp;ROUND(COUNTIF($O$11:$O$75,"KXL")*100/MAX($A$11:$A$75),2)&amp;"%"&amp;")")</f>
        <v/>
      </c>
      <c r="H83" s="287"/>
      <c r="I83" s="301"/>
      <c r="J83" s="301"/>
      <c r="K83" s="301"/>
      <c r="L83" s="301"/>
      <c r="M83" s="301"/>
      <c r="N83" s="301"/>
      <c r="O83" s="31"/>
    </row>
    <row r="84" spans="1:15" ht="22.5" customHeight="1">
      <c r="B84" s="33"/>
      <c r="C84" s="33"/>
      <c r="D84" s="33"/>
      <c r="E84" s="303" t="s">
        <v>173</v>
      </c>
      <c r="F84" s="303"/>
      <c r="G84" s="303"/>
      <c r="H84" s="303"/>
      <c r="I84" s="303"/>
      <c r="J84" s="303"/>
      <c r="K84" s="303"/>
      <c r="L84" s="303"/>
      <c r="M84" s="303"/>
      <c r="N84" s="303"/>
    </row>
    <row r="85" spans="1:15" ht="15.75" customHeight="1">
      <c r="A85" s="283" t="s">
        <v>50</v>
      </c>
      <c r="B85" s="283"/>
      <c r="C85" s="283"/>
      <c r="D85" s="283" t="s">
        <v>9</v>
      </c>
      <c r="E85" s="283"/>
      <c r="F85" s="283"/>
      <c r="G85" s="283"/>
      <c r="H85" s="12"/>
      <c r="I85" s="283" t="s">
        <v>10</v>
      </c>
      <c r="J85" s="283"/>
      <c r="K85" s="283"/>
      <c r="L85" s="283"/>
      <c r="M85" s="283"/>
      <c r="N85" s="34"/>
      <c r="O85" s="34"/>
    </row>
    <row r="91" spans="1:15" ht="15.75" customHeight="1">
      <c r="A91" s="283"/>
      <c r="B91" s="283"/>
      <c r="C91" s="283"/>
      <c r="D91" s="283"/>
      <c r="E91" s="283"/>
      <c r="F91" s="283"/>
      <c r="G91" s="283"/>
      <c r="H91" s="12"/>
      <c r="I91" s="302"/>
      <c r="J91" s="302"/>
      <c r="K91" s="302"/>
      <c r="L91" s="302"/>
      <c r="M91" s="302"/>
      <c r="N91" s="34"/>
      <c r="O91" s="34"/>
    </row>
  </sheetData>
  <sheetProtection password="E4CC" sheet="1" objects="1" scenarios="1" formatCells="0" formatRows="0"/>
  <mergeCells count="59">
    <mergeCell ref="A1:F1"/>
    <mergeCell ref="G1:O1"/>
    <mergeCell ref="H9:H10"/>
    <mergeCell ref="M9:M10"/>
    <mergeCell ref="C8:D10"/>
    <mergeCell ref="O8:O10"/>
    <mergeCell ref="A8:A10"/>
    <mergeCell ref="I7:K7"/>
    <mergeCell ref="N8:N10"/>
    <mergeCell ref="E8:M8"/>
    <mergeCell ref="B8:B10"/>
    <mergeCell ref="I9:I10"/>
    <mergeCell ref="J9:J10"/>
    <mergeCell ref="K9:K10"/>
    <mergeCell ref="F7:H7"/>
    <mergeCell ref="A2:F2"/>
    <mergeCell ref="A4:N4"/>
    <mergeCell ref="A5:N5"/>
    <mergeCell ref="L6:N6"/>
    <mergeCell ref="L9:L10"/>
    <mergeCell ref="J6:K6"/>
    <mergeCell ref="C6:E6"/>
    <mergeCell ref="F6:H6"/>
    <mergeCell ref="B79:D79"/>
    <mergeCell ref="E79:F79"/>
    <mergeCell ref="E77:F77"/>
    <mergeCell ref="E9:E10"/>
    <mergeCell ref="F9:F10"/>
    <mergeCell ref="B77:D77"/>
    <mergeCell ref="B78:D78"/>
    <mergeCell ref="E78:F78"/>
    <mergeCell ref="A76:O76"/>
    <mergeCell ref="G9:G10"/>
    <mergeCell ref="A91:C91"/>
    <mergeCell ref="D91:G91"/>
    <mergeCell ref="I91:M91"/>
    <mergeCell ref="G82:H82"/>
    <mergeCell ref="G83:H83"/>
    <mergeCell ref="D85:G85"/>
    <mergeCell ref="I85:M85"/>
    <mergeCell ref="B83:D83"/>
    <mergeCell ref="E83:F83"/>
    <mergeCell ref="A85:C85"/>
    <mergeCell ref="G2:O2"/>
    <mergeCell ref="A3:F3"/>
    <mergeCell ref="G3:O3"/>
    <mergeCell ref="E84:N84"/>
    <mergeCell ref="I78:N80"/>
    <mergeCell ref="I81:N83"/>
    <mergeCell ref="G78:H78"/>
    <mergeCell ref="G79:H79"/>
    <mergeCell ref="G80:H80"/>
    <mergeCell ref="B82:D82"/>
    <mergeCell ref="E82:F82"/>
    <mergeCell ref="G81:H81"/>
    <mergeCell ref="B81:D81"/>
    <mergeCell ref="E81:F81"/>
    <mergeCell ref="B80:D80"/>
    <mergeCell ref="E80:F80"/>
  </mergeCells>
  <phoneticPr fontId="9" type="noConversion"/>
  <conditionalFormatting sqref="N11:N75">
    <cfRule type="cellIs" dxfId="2" priority="1" stopIfTrue="1" operator="lessThan">
      <formula>4</formula>
    </cfRule>
    <cfRule type="cellIs" dxfId="1" priority="2" stopIfTrue="1" operator="lessThan">
      <formula>5</formula>
    </cfRule>
    <cfRule type="cellIs" dxfId="0" priority="3" stopIfTrue="1" operator="lessThan">
      <formula>5</formula>
    </cfRule>
  </conditionalFormatting>
  <dataValidations count="3">
    <dataValidation type="decimal" allowBlank="1" showInputMessage="1" showErrorMessage="1" sqref="E64:M75 E11:M55 J56:J63">
      <formula1>0</formula1>
      <formula2>10</formula2>
    </dataValidation>
    <dataValidation type="whole" allowBlank="1" showInputMessage="1" showErrorMessage="1" errorTitle="Nhap sai" error="Hãy nhập lại&#10;0 ≤ Điểm ≤ 10" sqref="E56:I63 K56:L63">
      <formula1>0</formula1>
      <formula2>10</formula2>
    </dataValidation>
    <dataValidation type="decimal" allowBlank="1" showInputMessage="1" showErrorMessage="1" errorTitle="Nhap sai" error="Hãy nhập lại&#10;0 ≤ Điểm ≤ 10" sqref="M56:M63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Hướng dẫn</vt:lpstr>
      <vt:lpstr>TÊN HỌC PHẦN</vt:lpstr>
      <vt:lpstr>DS LOP CAO DANG</vt:lpstr>
      <vt:lpstr>HP LY THUYET</vt:lpstr>
      <vt:lpstr>HP THUC HANH</vt:lpstr>
      <vt:lpstr>DS LOP HỌC LAI</vt:lpstr>
      <vt:lpstr>HP LY THUYET HOC LAI</vt:lpstr>
      <vt:lpstr>HP THUC HANH HOC LAI</vt:lpstr>
      <vt:lpstr>'TÊN HỌC PHẦN'!Print_Area</vt:lpstr>
      <vt:lpstr>'HP LY THUYET'!Print_Titles</vt:lpstr>
      <vt:lpstr>'HP LY THUYET HOC LAI'!Print_Titles</vt:lpstr>
      <vt:lpstr>'HP THUC HANH'!Print_Titles</vt:lpstr>
      <vt:lpstr>'HP THUC HANH HOC LAI'!Print_Titles</vt:lpstr>
      <vt:lpstr>'TÊN HỌC PHẦN'!Print_Titles</vt:lpstr>
    </vt:vector>
  </TitlesOfParts>
  <Company>Kiem Dinh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Admin</cp:lastModifiedBy>
  <cp:lastPrinted>2015-12-08T04:02:47Z</cp:lastPrinted>
  <dcterms:created xsi:type="dcterms:W3CDTF">2013-11-25T08:47:36Z</dcterms:created>
  <dcterms:modified xsi:type="dcterms:W3CDTF">2016-03-21T18:09:39Z</dcterms:modified>
</cp:coreProperties>
</file>